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посл\"/>
    </mc:Choice>
  </mc:AlternateContent>
  <xr:revisionPtr revIDLastSave="0" documentId="13_ncr:1_{C8FD9459-9E0C-4032-AD57-C5BB8CCC83B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Доходы!$A$8:$E$53</definedName>
    <definedName name="_xlnm._FilterDatabase" localSheetId="0" hidden="1">Источники!$A$8:$G$8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7" l="1"/>
  <c r="C12" i="7"/>
  <c r="C11" i="7" s="1"/>
  <c r="C18" i="7"/>
  <c r="C21" i="7"/>
  <c r="C20" i="7" s="1"/>
  <c r="C23" i="7"/>
  <c r="C26" i="7"/>
  <c r="C25" i="7" s="1"/>
  <c r="C29" i="7"/>
  <c r="C31" i="7"/>
  <c r="C34" i="7"/>
  <c r="C33" i="7" s="1"/>
  <c r="C39" i="7"/>
  <c r="C41" i="7"/>
  <c r="C44" i="7"/>
  <c r="C43" i="7" s="1"/>
  <c r="C47" i="7"/>
  <c r="C46" i="7" s="1"/>
  <c r="C50" i="7"/>
  <c r="C55" i="7"/>
  <c r="C54" i="7" s="1"/>
  <c r="K390" i="2"/>
  <c r="C28" i="7" l="1"/>
  <c r="C38" i="7"/>
  <c r="C17" i="7"/>
  <c r="C49" i="7"/>
  <c r="I234" i="3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D15" i="7"/>
  <c r="D14" i="7" s="1"/>
  <c r="E15" i="7"/>
  <c r="E14" i="7" s="1"/>
  <c r="D18" i="7"/>
  <c r="E18" i="7"/>
  <c r="D21" i="7"/>
  <c r="D20" i="7" s="1"/>
  <c r="E21" i="7"/>
  <c r="E20" i="7" s="1"/>
  <c r="D23" i="7"/>
  <c r="E23" i="7"/>
  <c r="G3" i="9"/>
  <c r="G2" i="9"/>
  <c r="G3" i="5"/>
  <c r="G2" i="5"/>
  <c r="G3" i="4"/>
  <c r="G2" i="4"/>
  <c r="C37" i="7" l="1"/>
  <c r="C36" i="7" s="1"/>
  <c r="C10" i="7"/>
  <c r="I137" i="3"/>
  <c r="H137" i="3"/>
  <c r="P75" i="2"/>
  <c r="I25" i="3" s="1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50" i="11"/>
  <c r="E49" i="11"/>
  <c r="K48" i="11"/>
  <c r="J48" i="11"/>
  <c r="I48" i="11"/>
  <c r="E47" i="11"/>
  <c r="E45" i="11"/>
  <c r="E44" i="11"/>
  <c r="K43" i="11"/>
  <c r="J43" i="11"/>
  <c r="I43" i="11"/>
  <c r="K42" i="11"/>
  <c r="J42" i="11"/>
  <c r="I42" i="1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J12" i="11" s="1"/>
  <c r="I17" i="11"/>
  <c r="H17" i="11"/>
  <c r="H12" i="11" s="1"/>
  <c r="G17" i="11"/>
  <c r="G12" i="11" s="1"/>
  <c r="F17" i="11"/>
  <c r="K15" i="11"/>
  <c r="J15" i="11"/>
  <c r="I15" i="11"/>
  <c r="H15" i="11"/>
  <c r="G15" i="11"/>
  <c r="F15" i="11"/>
  <c r="F10" i="11" s="1"/>
  <c r="K14" i="11"/>
  <c r="J14" i="11"/>
  <c r="I14" i="11"/>
  <c r="H14" i="11"/>
  <c r="G14" i="11"/>
  <c r="F14" i="11"/>
  <c r="C9" i="7" l="1"/>
  <c r="E40" i="11"/>
  <c r="I12" i="11"/>
  <c r="E40" i="12"/>
  <c r="E15" i="11"/>
  <c r="E10" i="11" s="1"/>
  <c r="K8" i="12"/>
  <c r="E42" i="11"/>
  <c r="E67" i="12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 l="1"/>
  <c r="E9" i="11"/>
  <c r="E10" i="12"/>
  <c r="E8" i="12"/>
  <c r="E7" i="12"/>
  <c r="E12" i="12"/>
  <c r="G11" i="10" l="1"/>
  <c r="E11" i="10"/>
  <c r="C11" i="10"/>
  <c r="G14" i="10"/>
  <c r="G10" i="10" s="1"/>
  <c r="E14" i="10"/>
  <c r="E10" i="10" s="1"/>
  <c r="C14" i="10"/>
  <c r="C10" i="10" s="1"/>
  <c r="D17" i="10"/>
  <c r="E17" i="10"/>
  <c r="F17" i="10"/>
  <c r="G17" i="10"/>
  <c r="H17" i="10"/>
  <c r="C17" i="10"/>
  <c r="D20" i="10"/>
  <c r="E20" i="10"/>
  <c r="F20" i="10"/>
  <c r="G20" i="10"/>
  <c r="H20" i="10"/>
  <c r="C20" i="10"/>
  <c r="J235" i="3"/>
  <c r="D29" i="7"/>
  <c r="E29" i="7"/>
  <c r="D31" i="7"/>
  <c r="E31" i="7"/>
  <c r="D34" i="7"/>
  <c r="D33" i="7" s="1"/>
  <c r="E34" i="7"/>
  <c r="E33" i="7" s="1"/>
  <c r="D39" i="7"/>
  <c r="E39" i="7"/>
  <c r="D41" i="7"/>
  <c r="E41" i="7"/>
  <c r="D44" i="7"/>
  <c r="D43" i="7" s="1"/>
  <c r="E44" i="7"/>
  <c r="E43" i="7" s="1"/>
  <c r="D47" i="7"/>
  <c r="D46" i="7" s="1"/>
  <c r="E47" i="7"/>
  <c r="E46" i="7" s="1"/>
  <c r="D50" i="7"/>
  <c r="E50" i="7"/>
  <c r="D52" i="7"/>
  <c r="E52" i="7"/>
  <c r="G12" i="6"/>
  <c r="G14" i="6"/>
  <c r="G18" i="6"/>
  <c r="G20" i="6"/>
  <c r="G34" i="6"/>
  <c r="G37" i="6"/>
  <c r="E11" i="6"/>
  <c r="F11" i="6"/>
  <c r="D11" i="6"/>
  <c r="E13" i="6"/>
  <c r="F13" i="6"/>
  <c r="D13" i="6"/>
  <c r="E17" i="6"/>
  <c r="F17" i="6"/>
  <c r="D17" i="6"/>
  <c r="E19" i="6"/>
  <c r="F19" i="6"/>
  <c r="D19" i="6"/>
  <c r="E33" i="6"/>
  <c r="E32" i="6" s="1"/>
  <c r="F33" i="6"/>
  <c r="F32" i="6" s="1"/>
  <c r="D33" i="6"/>
  <c r="D32" i="6" s="1"/>
  <c r="E36" i="6"/>
  <c r="E35" i="6" s="1"/>
  <c r="F36" i="6"/>
  <c r="F35" i="6" s="1"/>
  <c r="D36" i="6"/>
  <c r="D35" i="6" s="1"/>
  <c r="E38" i="7" l="1"/>
  <c r="D38" i="7"/>
  <c r="F16" i="6"/>
  <c r="F15" i="6" s="1"/>
  <c r="E28" i="7"/>
  <c r="E10" i="7" s="1"/>
  <c r="D28" i="7"/>
  <c r="D10" i="7" s="1"/>
  <c r="G13" i="6"/>
  <c r="D16" i="6"/>
  <c r="D15" i="6" s="1"/>
  <c r="F10" i="6"/>
  <c r="D10" i="6"/>
  <c r="G33" i="6"/>
  <c r="G19" i="6"/>
  <c r="E16" i="6"/>
  <c r="E15" i="6" s="1"/>
  <c r="E10" i="6"/>
  <c r="G32" i="6"/>
  <c r="E31" i="6"/>
  <c r="E30" i="6" s="1"/>
  <c r="F31" i="6"/>
  <c r="F30" i="6" s="1"/>
  <c r="G17" i="6"/>
  <c r="G11" i="6"/>
  <c r="D49" i="7"/>
  <c r="D37" i="7" s="1"/>
  <c r="D36" i="7" s="1"/>
  <c r="E49" i="7"/>
  <c r="E37" i="7" s="1"/>
  <c r="E36" i="7" s="1"/>
  <c r="G35" i="6"/>
  <c r="D31" i="6"/>
  <c r="G36" i="6"/>
  <c r="E9" i="7" l="1"/>
  <c r="F25" i="6" s="1"/>
  <c r="F24" i="6" s="1"/>
  <c r="F23" i="6" s="1"/>
  <c r="F22" i="6" s="1"/>
  <c r="D9" i="7"/>
  <c r="E25" i="6" s="1"/>
  <c r="E24" i="6" s="1"/>
  <c r="E23" i="6" s="1"/>
  <c r="E22" i="6" s="1"/>
  <c r="G15" i="6"/>
  <c r="G10" i="6"/>
  <c r="G16" i="6"/>
  <c r="D30" i="6"/>
  <c r="G31" i="6"/>
  <c r="G30" i="6" l="1"/>
  <c r="H152" i="5" l="1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D25" i="6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D24" i="6" l="1"/>
  <c r="G25" i="6"/>
  <c r="I151" i="5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D23" i="6" l="1"/>
  <c r="G24" i="6"/>
  <c r="G34" i="12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D22" i="6" l="1"/>
  <c r="G22" i="6" s="1"/>
  <c r="G23" i="6"/>
  <c r="I75" i="5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I137" i="5" s="1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B14" i="8" s="1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F24" i="5"/>
  <c r="I24" i="5" s="1"/>
  <c r="I25" i="5"/>
  <c r="F123" i="5"/>
  <c r="I123" i="5" s="1"/>
  <c r="I124" i="5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B13" i="8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F103" i="5" l="1"/>
  <c r="F66" i="4"/>
  <c r="I66" i="4" s="1"/>
  <c r="G144" i="3"/>
  <c r="J144" i="3" s="1"/>
  <c r="G185" i="3"/>
  <c r="F153" i="4"/>
  <c r="I153" i="4" s="1"/>
  <c r="F87" i="5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F36" i="4"/>
  <c r="I36" i="4" s="1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G141" i="3" l="1"/>
  <c r="J141" i="3" s="1"/>
  <c r="F15" i="5"/>
  <c r="F12" i="5" s="1"/>
  <c r="F144" i="4"/>
  <c r="I144" i="4" s="1"/>
  <c r="I65" i="4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F35" i="4"/>
  <c r="I35" i="4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G34" i="3" l="1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F51" i="12" l="1"/>
  <c r="K74" i="12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D29" i="6" s="1"/>
  <c r="D28" i="6" s="1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9" i="6" l="1"/>
  <c r="F28" i="6" s="1"/>
  <c r="F27" i="6" s="1"/>
  <c r="F26" i="6" s="1"/>
  <c r="F21" i="6" s="1"/>
  <c r="F9" i="6" s="1"/>
  <c r="E71" i="12"/>
  <c r="E29" i="6"/>
  <c r="E11" i="11"/>
  <c r="H10" i="4"/>
  <c r="I236" i="3"/>
  <c r="H153" i="5" s="1"/>
  <c r="H236" i="3"/>
  <c r="G236" i="4" s="1"/>
  <c r="G10" i="4"/>
  <c r="J10" i="3"/>
  <c r="G236" i="3"/>
  <c r="F10" i="4"/>
  <c r="D27" i="6"/>
  <c r="K9" i="12"/>
  <c r="E9" i="12" s="1"/>
  <c r="E11" i="12"/>
  <c r="F6" i="12"/>
  <c r="K6" i="12"/>
  <c r="E16" i="12"/>
  <c r="G29" i="6" l="1"/>
  <c r="E28" i="6"/>
  <c r="E27" i="6" s="1"/>
  <c r="E26" i="6" s="1"/>
  <c r="E21" i="6" s="1"/>
  <c r="E9" i="6" s="1"/>
  <c r="H236" i="4"/>
  <c r="J236" i="3"/>
  <c r="G153" i="5"/>
  <c r="I10" i="4"/>
  <c r="F236" i="4"/>
  <c r="F153" i="5"/>
  <c r="E6" i="12"/>
  <c r="D26" i="6"/>
  <c r="G27" i="6"/>
  <c r="G28" i="6" l="1"/>
  <c r="I236" i="4"/>
  <c r="I153" i="5"/>
  <c r="D21" i="6"/>
  <c r="G26" i="6"/>
  <c r="G21" i="6" l="1"/>
  <c r="D9" i="6"/>
  <c r="G9" i="6" s="1"/>
</calcChain>
</file>

<file path=xl/sharedStrings.xml><?xml version="1.0" encoding="utf-8"?>
<sst xmlns="http://schemas.openxmlformats.org/spreadsheetml/2006/main" count="6360" uniqueCount="858">
  <si>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</si>
  <si>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</si>
  <si>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</si>
  <si>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</si>
  <si>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</si>
  <si>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</si>
  <si>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</si>
  <si>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</si>
  <si>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</si>
  <si>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</si>
  <si>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</si>
  <si>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</si>
  <si>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</si>
  <si>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</si>
  <si>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</si>
  <si>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</si>
  <si>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</si>
  <si>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</si>
  <si>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</si>
  <si>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</si>
  <si>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</si>
  <si>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</si>
  <si>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</si>
  <si>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</si>
  <si>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</si>
  <si>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</si>
  <si>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</si>
  <si>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</si>
  <si>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</si>
  <si>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</si>
  <si>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</si>
  <si>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</si>
  <si>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</si>
  <si>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</si>
  <si>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</si>
  <si>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</si>
  <si>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</si>
  <si>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</si>
  <si>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</si>
  <si>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</si>
  <si>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</si>
  <si>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</si>
  <si>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</si>
  <si>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</si>
  <si>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</si>
  <si>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</si>
  <si>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</si>
  <si>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</si>
  <si>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</si>
  <si>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</si>
  <si>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</si>
  <si>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</si>
  <si>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</si>
  <si>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</si>
  <si>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</si>
  <si>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</si>
  <si>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</si>
  <si>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</si>
  <si>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</si>
  <si>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</si>
  <si>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</si>
  <si>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</si>
  <si>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</si>
  <si>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</si>
  <si>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</si>
  <si>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</si>
  <si>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</si>
  <si>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</si>
  <si>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</si>
  <si>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</si>
  <si>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</si>
  <si>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</si>
  <si>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</si>
  <si>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</si>
  <si>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</si>
  <si>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</si>
  <si>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</si>
  <si>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</si>
  <si>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</si>
  <si>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</si>
  <si>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</si>
  <si>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</si>
  <si>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</si>
  <si>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</si>
  <si>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</si>
  <si>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</si>
  <si>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</si>
  <si>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</si>
  <si>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</si>
  <si>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</si>
  <si>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</si>
  <si>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</si>
  <si>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</si>
  <si>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</si>
  <si>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</si>
  <si>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</si>
  <si>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</si>
  <si>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</si>
  <si>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</si>
  <si>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</si>
  <si>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</si>
  <si>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</si>
  <si>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</si>
  <si>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</si>
  <si>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</si>
  <si>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</si>
  <si>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</si>
  <si>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</si>
  <si>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</si>
  <si>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</si>
  <si>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</si>
  <si>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</si>
  <si>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</si>
  <si>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</si>
  <si>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</si>
  <si>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</si>
  <si>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</si>
  <si>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</si>
  <si>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</si>
  <si>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</si>
  <si>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</si>
  <si>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</si>
  <si>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</si>
  <si>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</si>
  <si>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</si>
  <si>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</si>
  <si>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</si>
  <si>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</si>
  <si>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</si>
  <si>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</si>
  <si>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</si>
  <si>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</si>
  <si>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</si>
  <si>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</si>
  <si>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</si>
  <si>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</si>
  <si>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</si>
  <si>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</si>
  <si>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</si>
  <si>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</si>
  <si>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</si>
  <si>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</si>
  <si>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</si>
  <si>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</si>
  <si>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</si>
  <si>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</si>
  <si>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</si>
  <si>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</si>
  <si>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</si>
  <si>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</si>
  <si>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</si>
  <si>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</si>
  <si>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</si>
  <si>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</si>
  <si>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</si>
  <si>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</si>
  <si>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</si>
  <si>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</si>
  <si>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</si>
  <si>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</si>
  <si>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</si>
  <si>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</si>
  <si>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</si>
  <si>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</si>
  <si>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</si>
  <si>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</si>
  <si>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</si>
  <si>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</si>
  <si>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</si>
  <si>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</si>
  <si>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</si>
  <si>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</si>
  <si>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</si>
  <si>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</si>
  <si>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</si>
  <si>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</si>
  <si>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</si>
  <si>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</si>
  <si>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</si>
  <si>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</si>
  <si>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</si>
  <si>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</si>
  <si>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</si>
  <si>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</si>
  <si>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</si>
  <si>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</si>
  <si>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</si>
  <si>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</si>
  <si>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</si>
  <si>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</si>
  <si>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</si>
  <si>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</si>
  <si>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</si>
  <si>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</si>
  <si>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</si>
  <si>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</si>
  <si>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</si>
  <si>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</si>
  <si>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</si>
  <si>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</si>
  <si>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</si>
  <si>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</si>
  <si>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</si>
  <si>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</si>
  <si>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</si>
  <si>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</si>
  <si>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</si>
  <si>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</si>
  <si>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</si>
  <si>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</si>
  <si>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</si>
  <si>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</si>
  <si>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</si>
  <si>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</si>
  <si>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</si>
  <si>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</si>
  <si>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</si>
  <si>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</si>
  <si>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</si>
  <si>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</si>
  <si>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</si>
  <si>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</si>
  <si>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</si>
  <si>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</si>
  <si>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</si>
  <si>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</si>
  <si>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</si>
  <si>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</si>
  <si>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</si>
  <si>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</si>
  <si>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</si>
  <si>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</si>
  <si>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</si>
  <si>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</si>
  <si>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</si>
  <si>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</si>
  <si>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</si>
  <si>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</si>
  <si>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</si>
  <si>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</si>
  <si>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</si>
  <si>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</si>
  <si>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</si>
  <si>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</si>
  <si>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</si>
  <si>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</si>
  <si>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</si>
  <si>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</si>
  <si>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</si>
  <si>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</si>
  <si>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</si>
  <si>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</si>
  <si>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</si>
  <si>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</si>
  <si>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</si>
  <si>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</si>
  <si>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</si>
  <si>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</si>
  <si>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</si>
  <si>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</si>
  <si>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</si>
  <si>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</si>
  <si>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</si>
  <si>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</si>
  <si>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</si>
  <si>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</si>
  <si>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</si>
  <si>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</si>
  <si>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</si>
  <si>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</si>
  <si>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</si>
  <si>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</si>
  <si>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</si>
  <si>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</si>
  <si>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</si>
  <si>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</si>
  <si>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</si>
  <si>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</si>
  <si>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</si>
  <si>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</si>
  <si>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</si>
  <si>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</si>
  <si>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</si>
  <si>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</si>
  <si>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</si>
  <si>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</si>
  <si>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</si>
  <si>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</si>
  <si>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</si>
  <si>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</si>
  <si>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</si>
  <si>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</si>
  <si>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</si>
  <si>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</si>
  <si>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</si>
  <si>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</si>
  <si>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</si>
  <si>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</si>
  <si>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</si>
  <si>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</si>
  <si>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</si>
  <si>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</si>
  <si>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</si>
  <si>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</si>
  <si>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</si>
  <si>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</si>
  <si>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</si>
  <si>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</si>
  <si>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</si>
  <si>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</si>
  <si>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</si>
  <si>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</si>
  <si>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</si>
  <si>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</si>
  <si>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</si>
  <si>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</si>
  <si>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</si>
  <si>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</si>
  <si>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</si>
  <si>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</si>
  <si>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</si>
  <si>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</si>
  <si>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</si>
  <si>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</si>
  <si>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</si>
  <si>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</si>
  <si>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</si>
  <si>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</si>
  <si>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</si>
  <si>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</si>
  <si>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</si>
  <si>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</si>
  <si>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</si>
  <si>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</si>
  <si>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</si>
  <si>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</si>
  <si>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</si>
  <si>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</si>
  <si>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</si>
  <si>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</si>
  <si>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</si>
  <si>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</si>
  <si>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</si>
  <si>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</si>
  <si>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</si>
  <si>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</si>
  <si>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</si>
  <si>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</si>
  <si>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</si>
  <si>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</si>
  <si>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</si>
  <si>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</si>
  <si>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</si>
  <si>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</si>
  <si>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</si>
  <si>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</si>
  <si>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</si>
  <si>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</si>
  <si>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</si>
  <si>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</si>
  <si>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</si>
  <si>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</si>
  <si>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</si>
  <si>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</si>
  <si>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</si>
  <si>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</si>
  <si>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</si>
  <si>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</si>
  <si>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</si>
  <si>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</si>
  <si>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</si>
  <si>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</si>
  <si>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</si>
  <si>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</si>
  <si>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</si>
  <si>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</si>
  <si>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</si>
  <si>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</si>
  <si>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</si>
  <si>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</si>
  <si>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</si>
  <si>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</si>
  <si>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</si>
  <si>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</si>
  <si>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</si>
  <si>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</si>
  <si>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</si>
  <si>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</si>
  <si>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</si>
  <si>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</si>
  <si>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</si>
  <si>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</si>
  <si>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</si>
  <si>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</si>
  <si>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</si>
  <si>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</si>
  <si>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</si>
  <si>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</si>
  <si>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</si>
  <si>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</si>
  <si>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</si>
  <si>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</si>
  <si>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</si>
  <si>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</si>
  <si>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</si>
  <si>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</si>
  <si>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</si>
  <si>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</si>
  <si>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</si>
  <si>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</si>
  <si>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</si>
  <si>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</si>
  <si>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</si>
  <si>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</si>
  <si>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</si>
  <si>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</si>
  <si>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</si>
  <si>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</si>
  <si>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</si>
  <si>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</si>
  <si>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</si>
  <si>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</si>
  <si>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</si>
  <si>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</si>
  <si>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</si>
  <si>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</si>
  <si>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</si>
  <si>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</si>
  <si>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</si>
  <si>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</si>
  <si>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</si>
  <si>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</si>
  <si>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</si>
  <si>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</si>
  <si>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</si>
  <si>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</si>
  <si>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</si>
  <si>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</si>
  <si>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</si>
  <si>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</si>
  <si>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</si>
  <si>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</si>
  <si>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</si>
  <si>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</si>
  <si>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</si>
  <si>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</si>
  <si>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</si>
  <si>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</si>
  <si>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</si>
  <si>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</si>
  <si>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</si>
  <si>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</si>
  <si>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</si>
  <si>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</si>
  <si>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</si>
  <si>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</si>
  <si>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</si>
  <si>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</si>
  <si>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</si>
  <si>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</si>
  <si>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</si>
  <si>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</si>
  <si>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</si>
  <si>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</si>
  <si>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</si>
  <si>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</si>
  <si>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</si>
  <si>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</si>
  <si>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</si>
  <si>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</si>
  <si>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</si>
  <si>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</si>
  <si>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</si>
  <si>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</si>
  <si>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</si>
  <si>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</si>
  <si>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</si>
  <si>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</si>
  <si>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</si>
  <si>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</si>
  <si>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</si>
  <si>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</si>
  <si>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</si>
  <si>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</si>
  <si>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</si>
  <si>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</si>
  <si>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</si>
  <si>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</si>
  <si>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</si>
  <si>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</si>
  <si>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</si>
  <si>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</si>
  <si>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</si>
  <si>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</si>
  <si>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</si>
  <si>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</si>
  <si>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</si>
  <si>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</si>
  <si>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</si>
  <si>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</si>
  <si>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</si>
  <si>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</si>
  <si>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</si>
  <si>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</si>
  <si>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</si>
  <si>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</si>
  <si>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</si>
  <si>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</si>
  <si>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</si>
  <si>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</si>
  <si>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</si>
  <si>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</si>
  <si>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</si>
  <si>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</si>
  <si>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</si>
  <si>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</si>
  <si>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</si>
  <si>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</si>
  <si>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</si>
  <si>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</si>
  <si>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</si>
  <si>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</si>
  <si>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</si>
  <si>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</si>
  <si>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</si>
  <si>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</si>
  <si>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</si>
  <si>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</si>
  <si>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</si>
  <si>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</si>
  <si>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</si>
  <si>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</si>
  <si>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</si>
  <si>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</si>
  <si>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</si>
  <si>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</si>
  <si>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</si>
  <si>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</si>
  <si>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</si>
  <si>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</si>
  <si>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</si>
  <si>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</si>
  <si>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</si>
  <si>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</si>
  <si>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</si>
  <si>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</si>
  <si>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</si>
  <si>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</si>
  <si>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</si>
  <si>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</si>
  <si>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</si>
  <si>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</si>
  <si>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</si>
  <si>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</si>
  <si>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</si>
  <si>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</si>
  <si>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</si>
  <si>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</si>
  <si>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</si>
  <si>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</si>
  <si>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</si>
  <si>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</si>
  <si>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</si>
  <si>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</si>
  <si>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</si>
  <si>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</si>
  <si>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</si>
  <si>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</si>
  <si>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</si>
  <si>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</si>
  <si>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</si>
  <si>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</si>
  <si>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</si>
  <si>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</si>
  <si>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</si>
  <si>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</si>
  <si>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</si>
  <si>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</si>
  <si>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</si>
  <si>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</si>
  <si>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</si>
  <si>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</si>
  <si>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</si>
  <si>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</si>
  <si>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</si>
  <si>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</si>
  <si>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</si>
  <si>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</si>
  <si>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</si>
  <si>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</si>
  <si>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</si>
  <si>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</si>
  <si>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</si>
  <si>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</si>
  <si>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</si>
  <si>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</si>
  <si>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</si>
  <si>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</si>
  <si>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</si>
  <si>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</si>
  <si>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</si>
  <si>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</si>
  <si>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</si>
  <si>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</si>
  <si>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</si>
  <si>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</si>
  <si>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</si>
  <si>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</si>
  <si>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</si>
  <si>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</si>
  <si>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</si>
  <si>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</si>
  <si>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</si>
  <si>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</si>
  <si>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</si>
  <si>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</si>
  <si>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</si>
  <si>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</si>
  <si>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</si>
  <si>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</si>
  <si>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</si>
  <si>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</si>
  <si>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</si>
  <si>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</si>
  <si>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</si>
  <si>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</si>
  <si>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</si>
  <si>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</si>
  <si>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</si>
  <si>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</si>
  <si>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</si>
  <si>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</si>
  <si>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</si>
  <si>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</si>
  <si>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</si>
  <si>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</si>
  <si>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</si>
  <si>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</si>
  <si>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</si>
  <si>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</si>
  <si>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</si>
  <si>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</si>
  <si>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</si>
  <si>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</si>
  <si>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</si>
  <si>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</si>
  <si>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</si>
  <si>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</si>
  <si>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</si>
  <si>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</si>
  <si>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</si>
  <si>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</si>
  <si>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</si>
  <si>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</si>
  <si>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</si>
  <si>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</si>
  <si>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</si>
  <si>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</si>
  <si>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</si>
  <si>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</si>
  <si>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</si>
  <si>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</si>
  <si>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</si>
  <si>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</si>
  <si>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</si>
  <si>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</si>
  <si>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</si>
  <si>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</si>
  <si>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</si>
  <si>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</si>
  <si>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</si>
  <si>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</si>
  <si>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</si>
  <si>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</si>
  <si>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</si>
  <si>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</si>
  <si>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</si>
  <si>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</si>
  <si>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</si>
  <si>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</si>
  <si>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</si>
  <si>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</si>
  <si>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</si>
  <si>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</si>
  <si>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</si>
  <si>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</si>
  <si>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</si>
  <si>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</si>
  <si>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</si>
  <si>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</si>
  <si>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</si>
  <si>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</si>
  <si>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</si>
  <si>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</si>
  <si>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</si>
  <si>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</si>
  <si>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</si>
  <si>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</si>
  <si>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</si>
  <si>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</si>
  <si>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</si>
  <si>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</si>
  <si>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</si>
  <si>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</si>
  <si>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</si>
  <si>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</si>
  <si>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</si>
  <si>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</si>
  <si>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</si>
  <si>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</si>
  <si>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</si>
  <si>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</si>
  <si>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</si>
  <si>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</si>
  <si>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</si>
  <si>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</si>
  <si>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</si>
  <si>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</si>
  <si>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</si>
  <si>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</si>
  <si>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</si>
  <si>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</si>
  <si>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</si>
  <si>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</si>
  <si>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</si>
  <si>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</si>
  <si>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</si>
  <si>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</si>
  <si>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</si>
  <si>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</si>
  <si>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</si>
  <si>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</si>
  <si>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</si>
  <si>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</si>
  <si>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</si>
  <si>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</si>
  <si>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</si>
  <si>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</si>
  <si>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</si>
  <si>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</si>
  <si>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</si>
  <si>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</si>
  <si>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</si>
  <si>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</si>
  <si>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</si>
  <si>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</si>
  <si>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</si>
  <si>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</si>
  <si>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</si>
  <si>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</si>
  <si>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</si>
  <si>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</si>
  <si>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</si>
  <si>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</si>
  <si>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</si>
  <si>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</si>
  <si>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</si>
  <si>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</si>
  <si>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</si>
  <si>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</si>
  <si>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</si>
  <si>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</si>
  <si>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</si>
  <si>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</si>
  <si>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</si>
  <si>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</si>
  <si>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</si>
  <si>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</si>
  <si>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</si>
  <si>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</si>
  <si>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</si>
  <si>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Источники финансирования дефицита  бюджета _________________ поселения  
на 2024 год и на плановый период 2025 и 2026 годов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</si>
  <si>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</si>
  <si>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</si>
  <si>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</si>
  <si>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</si>
  <si>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</si>
  <si>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</si>
  <si>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</si>
  <si>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</si>
  <si>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</si>
  <si>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</si>
  <si>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</si>
  <si>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</si>
  <si>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</si>
  <si>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</si>
  <si>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</si>
  <si>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</si>
  <si>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</si>
  <si>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</si>
  <si>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</si>
  <si>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</si>
  <si>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</si>
  <si>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</si>
  <si>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</si>
  <si>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</si>
  <si>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</si>
  <si>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</si>
  <si>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</si>
  <si>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</si>
  <si>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</si>
  <si>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</si>
  <si>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</si>
  <si>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</si>
  <si>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</si>
  <si>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</si>
  <si>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</si>
  <si>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</si>
  <si>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</si>
  <si>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</si>
  <si>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</si>
  <si>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</si>
  <si>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</si>
  <si>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</si>
  <si>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</si>
  <si>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</si>
  <si>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</si>
  <si>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</si>
  <si>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</si>
  <si>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</si>
  <si>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</si>
  <si>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</si>
  <si>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</si>
  <si>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</si>
  <si>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</si>
  <si>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</si>
  <si>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</si>
  <si>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</si>
  <si>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</si>
  <si>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</si>
  <si>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</si>
  <si>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</si>
  <si>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</si>
  <si>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</si>
  <si>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</si>
  <si>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</si>
  <si>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</si>
  <si>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</si>
  <si>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</si>
  <si>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</si>
  <si>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</si>
  <si>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</si>
  <si>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</si>
  <si>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</si>
  <si>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</si>
  <si>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</si>
  <si>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</si>
  <si>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</si>
  <si>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,</t>
  </si>
  <si>
    <t>Доходы  местного бюджета Кочетовского сельского поселения  по кодам видов доходов, подвидов доходов
 на  2024 год и на плановый период 2025 и 2026 годов</t>
  </si>
  <si>
    <t>000 2 07 00000 00 0000 000</t>
  </si>
  <si>
    <t>000 2 07 00000 10 0000 150</t>
  </si>
  <si>
    <t>000 2 07 05030 10 0000 150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</si>
  <si>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</si>
  <si>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</si>
  <si>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2024 год с учетом изменений</t>
  </si>
  <si>
    <t>от "27" декабря 2024 года № 35</t>
  </si>
  <si>
    <t xml:space="preserve">к решению Совета народных депутатов Кочетовского сельского поселения Хохольского муниципального района Воронежской области "О внесении изменений в решение Совета народных депутатов от 25.12.2023  года  № 34
«О  бюджете Кочетовского сельского поселения Хохольского муниципального района на 2024 год
 и плановый период 2025-2026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</si>
</sst>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6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1" fillId="0" borderId="1" xfId="1" applyFont="1" applyAlignment="1" applyProtection="1">
      <alignment vertical="top" wrapText="1"/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22" fillId="0" borderId="1" xfId="2" applyFont="1" applyAlignment="1" applyProtection="1">
      <alignment vertical="top" wrapText="1"/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3" fillId="2" borderId="34" xfId="13" applyNumberFormat="1" applyFont="1" applyBorder="1" applyProtection="1">
      <alignment horizontal="left" vertical="top" wrapText="1"/>
      <protection locked="0"/>
    </xf>
    <xf numFmtId="49" fontId="23" fillId="2" borderId="34" xfId="14" applyNumberFormat="1" applyFont="1" applyBorder="1" applyAlignment="1" applyProtection="1">
      <alignment horizontal="center" vertical="top" shrinkToFit="1"/>
      <protection locked="0"/>
    </xf>
    <xf numFmtId="164" fontId="23" fillId="2" borderId="34" xfId="14" applyNumberFormat="1" applyFont="1" applyBorder="1" applyAlignment="1" applyProtection="1">
      <alignment horizontal="center" vertical="top" shrinkToFit="1"/>
    </xf>
    <xf numFmtId="164" fontId="19" fillId="0" borderId="0" xfId="0" applyNumberFormat="1" applyFont="1" applyProtection="1">
      <protection locked="0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4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3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3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3" fillId="5" borderId="34" xfId="64" applyNumberFormat="1" applyFont="1" applyBorder="1" applyProtection="1">
      <protection locked="0"/>
    </xf>
    <xf numFmtId="0" fontId="23" fillId="5" borderId="34" xfId="65" applyNumberFormat="1" applyFont="1" applyBorder="1" applyProtection="1">
      <protection locked="0"/>
    </xf>
    <xf numFmtId="0" fontId="23" fillId="5" borderId="34" xfId="65" applyNumberFormat="1" applyFont="1" applyBorder="1" applyAlignment="1" applyProtection="1">
      <alignment wrapText="1"/>
      <protection locked="0"/>
    </xf>
    <xf numFmtId="164" fontId="23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3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6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6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vertical="top" wrapText="1"/>
    </xf>
    <xf numFmtId="49" fontId="26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8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3" fillId="0" borderId="35" xfId="3" applyNumberFormat="1" applyFont="1" applyBorder="1" applyAlignment="1" applyProtection="1">
      <alignment horizontal="center" vertical="top" wrapText="1"/>
      <protection locked="0"/>
    </xf>
    <xf numFmtId="49" fontId="23" fillId="0" borderId="34" xfId="3" applyFont="1" applyBorder="1" applyAlignment="1" applyProtection="1">
      <alignment horizontal="center" vertical="top" wrapText="1"/>
      <protection locked="0"/>
    </xf>
    <xf numFmtId="0" fontId="23" fillId="3" borderId="34" xfId="17" applyNumberFormat="1" applyFont="1" applyBorder="1" applyAlignment="1" applyProtection="1">
      <alignment horizontal="center" vertical="top" wrapText="1"/>
      <protection locked="0"/>
    </xf>
    <xf numFmtId="0" fontId="23" fillId="4" borderId="34" xfId="21" applyNumberFormat="1" applyFont="1" applyBorder="1" applyAlignment="1" applyProtection="1">
      <alignment horizontal="center" vertical="top" wrapText="1"/>
      <protection locked="0"/>
    </xf>
    <xf numFmtId="0" fontId="29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5" fillId="0" borderId="0" xfId="0" applyFont="1" applyAlignment="1">
      <alignment horizontal="center" wrapText="1"/>
    </xf>
    <xf numFmtId="11" fontId="18" fillId="0" borderId="1" xfId="0" applyNumberFormat="1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6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0" sqref="F30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7" width="8.85546875" style="58"/>
    <col min="8" max="16384" width="8.85546875" style="57"/>
  </cols>
  <sheetData>
    <row r="1" spans="1:12" x14ac:dyDescent="0.25">
      <c r="E1" s="219" t="s">
        <v>746</v>
      </c>
      <c r="F1" s="219"/>
    </row>
    <row r="2" spans="1:12" ht="93.6" customHeight="1" x14ac:dyDescent="0.25">
      <c r="E2" s="220" t="s">
        <v>747</v>
      </c>
      <c r="F2" s="220"/>
    </row>
    <row r="3" spans="1:12" ht="15.6" customHeight="1" x14ac:dyDescent="0.25">
      <c r="E3" s="219" t="s">
        <v>748</v>
      </c>
      <c r="F3" s="219"/>
    </row>
    <row r="4" spans="1:12" ht="49.9" customHeight="1" x14ac:dyDescent="0.25">
      <c r="A4" s="218" t="s">
        <v>771</v>
      </c>
      <c r="B4" s="218"/>
      <c r="C4" s="218"/>
      <c r="D4" s="218"/>
      <c r="E4" s="218"/>
      <c r="F4" s="218"/>
      <c r="G4" s="59"/>
    </row>
    <row r="5" spans="1:12" x14ac:dyDescent="0.25">
      <c r="B5" s="60"/>
      <c r="C5" s="60"/>
      <c r="D5" s="60"/>
      <c r="E5" s="60"/>
      <c r="F5" s="60"/>
    </row>
    <row r="6" spans="1:12" ht="18.600000000000001" customHeight="1" x14ac:dyDescent="0.3">
      <c r="A6" s="61"/>
      <c r="B6" s="60"/>
      <c r="C6" s="60"/>
      <c r="D6" s="38"/>
      <c r="E6" s="217" t="s">
        <v>369</v>
      </c>
      <c r="F6" s="217"/>
      <c r="G6" s="62"/>
      <c r="H6" s="63"/>
      <c r="I6" s="63"/>
      <c r="J6" s="63"/>
      <c r="K6" s="63"/>
      <c r="L6" s="63"/>
    </row>
    <row r="7" spans="1:12" ht="50.45" customHeight="1" x14ac:dyDescent="0.25">
      <c r="A7" s="64" t="s">
        <v>626</v>
      </c>
      <c r="B7" s="64" t="s">
        <v>370</v>
      </c>
      <c r="C7" s="64" t="s">
        <v>490</v>
      </c>
      <c r="D7" s="65" t="s">
        <v>371</v>
      </c>
      <c r="E7" s="65" t="s">
        <v>372</v>
      </c>
      <c r="F7" s="65" t="s">
        <v>489</v>
      </c>
    </row>
    <row r="8" spans="1:12" x14ac:dyDescent="0.25">
      <c r="A8" s="66">
        <v>1</v>
      </c>
      <c r="B8" s="67">
        <v>2</v>
      </c>
      <c r="C8" s="68">
        <v>3</v>
      </c>
      <c r="D8" s="68">
        <v>4</v>
      </c>
      <c r="E8" s="67">
        <v>5</v>
      </c>
      <c r="F8" s="68">
        <v>6</v>
      </c>
    </row>
    <row r="9" spans="1:12" ht="42.75" x14ac:dyDescent="0.25">
      <c r="A9" s="66"/>
      <c r="B9" s="69" t="s">
        <v>491</v>
      </c>
      <c r="C9" s="70" t="s">
        <v>492</v>
      </c>
      <c r="D9" s="71" t="e">
        <f>+D10+D15+D21+D30</f>
        <v>#REF!</v>
      </c>
      <c r="E9" s="71">
        <f>+E10+E15+E21+E30</f>
        <v>-27.14948000000004</v>
      </c>
      <c r="F9" s="71">
        <f>+F10+F15+F21+F30</f>
        <v>-41.099480000000767</v>
      </c>
      <c r="G9" s="72" t="e">
        <f>D9+E9+F9</f>
        <v>#REF!</v>
      </c>
    </row>
    <row r="10" spans="1:12" ht="25.5" x14ac:dyDescent="0.25">
      <c r="A10" s="216">
        <v>1</v>
      </c>
      <c r="B10" s="73" t="s">
        <v>493</v>
      </c>
      <c r="C10" s="74" t="s">
        <v>494</v>
      </c>
      <c r="D10" s="75">
        <f>D11+D13</f>
        <v>0</v>
      </c>
      <c r="E10" s="75">
        <f t="shared" ref="E10:F10" si="0">E11+E13</f>
        <v>0</v>
      </c>
      <c r="F10" s="75">
        <f t="shared" si="0"/>
        <v>0</v>
      </c>
      <c r="G10" s="72">
        <f t="shared" ref="G10:G37" si="1">D10+E10+F10</f>
        <v>0</v>
      </c>
    </row>
    <row r="11" spans="1:12" ht="25.5" x14ac:dyDescent="0.25">
      <c r="A11" s="216"/>
      <c r="B11" s="76" t="s">
        <v>495</v>
      </c>
      <c r="C11" s="77" t="s">
        <v>496</v>
      </c>
      <c r="D11" s="78">
        <f>D12</f>
        <v>0</v>
      </c>
      <c r="E11" s="78">
        <f t="shared" ref="E11:F11" si="2">E12</f>
        <v>0</v>
      </c>
      <c r="F11" s="78">
        <f t="shared" si="2"/>
        <v>0</v>
      </c>
      <c r="G11" s="72">
        <f t="shared" si="1"/>
        <v>0</v>
      </c>
    </row>
    <row r="12" spans="1:12" ht="38.25" x14ac:dyDescent="0.25">
      <c r="A12" s="216"/>
      <c r="B12" s="76" t="s">
        <v>497</v>
      </c>
      <c r="C12" s="77" t="s">
        <v>498</v>
      </c>
      <c r="D12" s="79"/>
      <c r="E12" s="79"/>
      <c r="F12" s="79"/>
      <c r="G12" s="72">
        <f t="shared" si="1"/>
        <v>0</v>
      </c>
    </row>
    <row r="13" spans="1:12" ht="25.5" x14ac:dyDescent="0.25">
      <c r="A13" s="216"/>
      <c r="B13" s="76" t="s">
        <v>499</v>
      </c>
      <c r="C13" s="77" t="s">
        <v>500</v>
      </c>
      <c r="D13" s="78">
        <f>D14</f>
        <v>0</v>
      </c>
      <c r="E13" s="78">
        <f t="shared" ref="E13:F13" si="3">E14</f>
        <v>0</v>
      </c>
      <c r="F13" s="78">
        <f t="shared" si="3"/>
        <v>0</v>
      </c>
      <c r="G13" s="72">
        <f t="shared" si="1"/>
        <v>0</v>
      </c>
    </row>
    <row r="14" spans="1:12" ht="38.25" x14ac:dyDescent="0.25">
      <c r="A14" s="216"/>
      <c r="B14" s="76" t="s">
        <v>501</v>
      </c>
      <c r="C14" s="77" t="s">
        <v>502</v>
      </c>
      <c r="D14" s="79"/>
      <c r="E14" s="79"/>
      <c r="F14" s="79"/>
      <c r="G14" s="72">
        <f t="shared" si="1"/>
        <v>0</v>
      </c>
    </row>
    <row r="15" spans="1:12" ht="25.5" x14ac:dyDescent="0.25">
      <c r="A15" s="216">
        <v>2</v>
      </c>
      <c r="B15" s="73" t="s">
        <v>611</v>
      </c>
      <c r="C15" s="74" t="s">
        <v>503</v>
      </c>
      <c r="D15" s="75">
        <f>D16</f>
        <v>0</v>
      </c>
      <c r="E15" s="75">
        <f t="shared" ref="E15:F15" si="4">E16</f>
        <v>0</v>
      </c>
      <c r="F15" s="75">
        <f t="shared" si="4"/>
        <v>0</v>
      </c>
      <c r="G15" s="72">
        <f t="shared" si="1"/>
        <v>0</v>
      </c>
    </row>
    <row r="16" spans="1:12" ht="38.25" x14ac:dyDescent="0.25">
      <c r="A16" s="216"/>
      <c r="B16" s="73" t="s">
        <v>646</v>
      </c>
      <c r="C16" s="74" t="s">
        <v>503</v>
      </c>
      <c r="D16" s="75">
        <f>D17+D19</f>
        <v>0</v>
      </c>
      <c r="E16" s="75">
        <f t="shared" ref="E16:F16" si="5">E17+E19</f>
        <v>0</v>
      </c>
      <c r="F16" s="75">
        <f t="shared" si="5"/>
        <v>0</v>
      </c>
      <c r="G16" s="72">
        <f t="shared" si="1"/>
        <v>0</v>
      </c>
    </row>
    <row r="17" spans="1:7" ht="38.25" x14ac:dyDescent="0.25">
      <c r="A17" s="216"/>
      <c r="B17" s="76" t="s">
        <v>645</v>
      </c>
      <c r="C17" s="77" t="s">
        <v>651</v>
      </c>
      <c r="D17" s="78">
        <f>D18</f>
        <v>0</v>
      </c>
      <c r="E17" s="78">
        <f t="shared" ref="E17:F17" si="6">E18</f>
        <v>0</v>
      </c>
      <c r="F17" s="78">
        <f t="shared" si="6"/>
        <v>0</v>
      </c>
      <c r="G17" s="72">
        <f t="shared" si="1"/>
        <v>0</v>
      </c>
    </row>
    <row r="18" spans="1:7" ht="51" x14ac:dyDescent="0.25">
      <c r="A18" s="216"/>
      <c r="B18" s="76" t="s">
        <v>643</v>
      </c>
      <c r="C18" s="77" t="s">
        <v>644</v>
      </c>
      <c r="D18" s="79"/>
      <c r="E18" s="79"/>
      <c r="F18" s="79"/>
      <c r="G18" s="72">
        <f t="shared" si="1"/>
        <v>0</v>
      </c>
    </row>
    <row r="19" spans="1:7" ht="38.25" x14ac:dyDescent="0.25">
      <c r="A19" s="216"/>
      <c r="B19" s="76" t="s">
        <v>649</v>
      </c>
      <c r="C19" s="77" t="s">
        <v>650</v>
      </c>
      <c r="D19" s="78">
        <f>D20</f>
        <v>0</v>
      </c>
      <c r="E19" s="78">
        <f t="shared" ref="E19:F19" si="7">E20</f>
        <v>0</v>
      </c>
      <c r="F19" s="78">
        <f t="shared" si="7"/>
        <v>0</v>
      </c>
      <c r="G19" s="72">
        <f t="shared" si="1"/>
        <v>0</v>
      </c>
    </row>
    <row r="20" spans="1:7" ht="38.25" x14ac:dyDescent="0.25">
      <c r="A20" s="216"/>
      <c r="B20" s="76" t="s">
        <v>647</v>
      </c>
      <c r="C20" s="77" t="s">
        <v>648</v>
      </c>
      <c r="D20" s="79"/>
      <c r="E20" s="79"/>
      <c r="F20" s="79"/>
      <c r="G20" s="72">
        <f t="shared" si="1"/>
        <v>0</v>
      </c>
    </row>
    <row r="21" spans="1:7" ht="25.5" x14ac:dyDescent="0.25">
      <c r="A21" s="216">
        <v>3</v>
      </c>
      <c r="B21" s="73" t="s">
        <v>642</v>
      </c>
      <c r="C21" s="74" t="s">
        <v>504</v>
      </c>
      <c r="D21" s="75" t="e">
        <f>D22+D26</f>
        <v>#REF!</v>
      </c>
      <c r="E21" s="75">
        <f t="shared" ref="E21:F21" si="8">E22+E26</f>
        <v>-27.14948000000004</v>
      </c>
      <c r="F21" s="75">
        <f t="shared" si="8"/>
        <v>-41.099480000000767</v>
      </c>
      <c r="G21" s="72" t="e">
        <f t="shared" si="1"/>
        <v>#REF!</v>
      </c>
    </row>
    <row r="22" spans="1:7" x14ac:dyDescent="0.25">
      <c r="A22" s="216"/>
      <c r="B22" s="76" t="s">
        <v>505</v>
      </c>
      <c r="C22" s="77" t="s">
        <v>506</v>
      </c>
      <c r="D22" s="78" t="e">
        <f>D23</f>
        <v>#REF!</v>
      </c>
      <c r="E22" s="78">
        <f t="shared" ref="E22:F24" si="9">E23</f>
        <v>-3967.41</v>
      </c>
      <c r="F22" s="78">
        <f t="shared" si="9"/>
        <v>-3385.4100000000003</v>
      </c>
      <c r="G22" s="72" t="e">
        <f t="shared" si="1"/>
        <v>#REF!</v>
      </c>
    </row>
    <row r="23" spans="1:7" x14ac:dyDescent="0.25">
      <c r="A23" s="216"/>
      <c r="B23" s="80" t="s">
        <v>640</v>
      </c>
      <c r="C23" s="77" t="s">
        <v>636</v>
      </c>
      <c r="D23" s="78" t="e">
        <f>D24</f>
        <v>#REF!</v>
      </c>
      <c r="E23" s="78">
        <f t="shared" si="9"/>
        <v>-3967.41</v>
      </c>
      <c r="F23" s="78">
        <f t="shared" si="9"/>
        <v>-3385.4100000000003</v>
      </c>
      <c r="G23" s="72" t="e">
        <f t="shared" si="1"/>
        <v>#REF!</v>
      </c>
    </row>
    <row r="24" spans="1:7" x14ac:dyDescent="0.25">
      <c r="A24" s="216"/>
      <c r="B24" s="80" t="s">
        <v>639</v>
      </c>
      <c r="C24" s="77" t="s">
        <v>634</v>
      </c>
      <c r="D24" s="78" t="e">
        <f>D25</f>
        <v>#REF!</v>
      </c>
      <c r="E24" s="78">
        <f t="shared" si="9"/>
        <v>-3967.41</v>
      </c>
      <c r="F24" s="78">
        <f t="shared" si="9"/>
        <v>-3385.4100000000003</v>
      </c>
      <c r="G24" s="72" t="e">
        <f t="shared" si="1"/>
        <v>#REF!</v>
      </c>
    </row>
    <row r="25" spans="1:7" ht="25.5" x14ac:dyDescent="0.25">
      <c r="A25" s="216"/>
      <c r="B25" s="76" t="s">
        <v>641</v>
      </c>
      <c r="C25" s="77" t="s">
        <v>507</v>
      </c>
      <c r="D25" s="78" t="e">
        <f>-(Доходы!#REF!+Источники!D18)</f>
        <v>#REF!</v>
      </c>
      <c r="E25" s="78">
        <f>-(Доходы!D9+Источники!E18)</f>
        <v>-3967.41</v>
      </c>
      <c r="F25" s="78">
        <f>-(Доходы!E9+Источники!F18)</f>
        <v>-3385.4100000000003</v>
      </c>
      <c r="G25" s="72" t="e">
        <f t="shared" si="1"/>
        <v>#REF!</v>
      </c>
    </row>
    <row r="26" spans="1:7" x14ac:dyDescent="0.25">
      <c r="A26" s="216"/>
      <c r="B26" s="76" t="s">
        <v>508</v>
      </c>
      <c r="C26" s="77" t="s">
        <v>509</v>
      </c>
      <c r="D26" s="78">
        <f>D27</f>
        <v>6754</v>
      </c>
      <c r="E26" s="78">
        <f t="shared" ref="E26:F28" si="10">E27</f>
        <v>3940.2605199999998</v>
      </c>
      <c r="F26" s="78">
        <f t="shared" si="10"/>
        <v>3344.3105199999995</v>
      </c>
      <c r="G26" s="72">
        <f t="shared" si="1"/>
        <v>14038.571039999999</v>
      </c>
    </row>
    <row r="27" spans="1:7" x14ac:dyDescent="0.25">
      <c r="A27" s="216"/>
      <c r="B27" s="80" t="s">
        <v>633</v>
      </c>
      <c r="C27" s="77" t="s">
        <v>632</v>
      </c>
      <c r="D27" s="78">
        <f>D28</f>
        <v>6754</v>
      </c>
      <c r="E27" s="78">
        <f t="shared" si="10"/>
        <v>3940.2605199999998</v>
      </c>
      <c r="F27" s="78">
        <f t="shared" si="10"/>
        <v>3344.3105199999995</v>
      </c>
      <c r="G27" s="72">
        <f t="shared" si="1"/>
        <v>14038.571039999999</v>
      </c>
    </row>
    <row r="28" spans="1:7" x14ac:dyDescent="0.25">
      <c r="A28" s="216"/>
      <c r="B28" s="80" t="s">
        <v>638</v>
      </c>
      <c r="C28" s="77" t="s">
        <v>635</v>
      </c>
      <c r="D28" s="78">
        <f>D29</f>
        <v>6754</v>
      </c>
      <c r="E28" s="78">
        <f t="shared" si="10"/>
        <v>3940.2605199999998</v>
      </c>
      <c r="F28" s="78">
        <f t="shared" si="10"/>
        <v>3344.3105199999995</v>
      </c>
      <c r="G28" s="72">
        <f t="shared" si="1"/>
        <v>14038.571039999999</v>
      </c>
    </row>
    <row r="29" spans="1:7" ht="25.5" x14ac:dyDescent="0.25">
      <c r="A29" s="216"/>
      <c r="B29" s="76" t="s">
        <v>637</v>
      </c>
      <c r="C29" s="77" t="s">
        <v>510</v>
      </c>
      <c r="D29" s="78">
        <f>Ведомственная!G10+Источники!D20</f>
        <v>6754</v>
      </c>
      <c r="E29" s="78">
        <f>Ведомственная!H10+Источники!E20+69.7</f>
        <v>3940.2605199999998</v>
      </c>
      <c r="F29" s="78">
        <f>Ведомственная!I10+Источники!F20+159.7</f>
        <v>3344.3105199999995</v>
      </c>
      <c r="G29" s="72">
        <f t="shared" si="1"/>
        <v>14038.571039999999</v>
      </c>
    </row>
    <row r="30" spans="1:7" ht="25.5" x14ac:dyDescent="0.25">
      <c r="A30" s="216">
        <v>4</v>
      </c>
      <c r="B30" s="73" t="s">
        <v>511</v>
      </c>
      <c r="C30" s="74" t="s">
        <v>512</v>
      </c>
      <c r="D30" s="75">
        <f>D31</f>
        <v>0</v>
      </c>
      <c r="E30" s="75">
        <f t="shared" ref="E30:F30" si="11">E31</f>
        <v>0</v>
      </c>
      <c r="F30" s="75">
        <f t="shared" si="11"/>
        <v>0</v>
      </c>
      <c r="G30" s="72">
        <f t="shared" si="1"/>
        <v>0</v>
      </c>
    </row>
    <row r="31" spans="1:7" ht="25.5" x14ac:dyDescent="0.25">
      <c r="A31" s="216"/>
      <c r="B31" s="73" t="s">
        <v>513</v>
      </c>
      <c r="C31" s="74" t="s">
        <v>514</v>
      </c>
      <c r="D31" s="75">
        <f>D32+D35</f>
        <v>0</v>
      </c>
      <c r="E31" s="75">
        <f t="shared" ref="E31:F31" si="12">E32+E35</f>
        <v>0</v>
      </c>
      <c r="F31" s="75">
        <f t="shared" si="12"/>
        <v>0</v>
      </c>
      <c r="G31" s="72">
        <f t="shared" si="1"/>
        <v>0</v>
      </c>
    </row>
    <row r="32" spans="1:7" ht="25.5" x14ac:dyDescent="0.25">
      <c r="A32" s="216"/>
      <c r="B32" s="76" t="s">
        <v>515</v>
      </c>
      <c r="C32" s="77" t="s">
        <v>516</v>
      </c>
      <c r="D32" s="78">
        <f>D33</f>
        <v>0</v>
      </c>
      <c r="E32" s="78">
        <f t="shared" ref="E32:F33" si="13">E33</f>
        <v>0</v>
      </c>
      <c r="F32" s="78">
        <f t="shared" si="13"/>
        <v>0</v>
      </c>
      <c r="G32" s="72">
        <f t="shared" si="1"/>
        <v>0</v>
      </c>
    </row>
    <row r="33" spans="1:7" ht="38.25" x14ac:dyDescent="0.25">
      <c r="A33" s="216"/>
      <c r="B33" s="76" t="s">
        <v>631</v>
      </c>
      <c r="C33" s="77" t="s">
        <v>630</v>
      </c>
      <c r="D33" s="78">
        <f>D34</f>
        <v>0</v>
      </c>
      <c r="E33" s="78">
        <f t="shared" si="13"/>
        <v>0</v>
      </c>
      <c r="F33" s="78">
        <f t="shared" si="13"/>
        <v>0</v>
      </c>
      <c r="G33" s="72">
        <f t="shared" si="1"/>
        <v>0</v>
      </c>
    </row>
    <row r="34" spans="1:7" ht="51" x14ac:dyDescent="0.25">
      <c r="A34" s="216"/>
      <c r="B34" s="76" t="s">
        <v>517</v>
      </c>
      <c r="C34" s="77" t="s">
        <v>653</v>
      </c>
      <c r="D34" s="79"/>
      <c r="E34" s="79"/>
      <c r="F34" s="79"/>
      <c r="G34" s="72">
        <f t="shared" si="1"/>
        <v>0</v>
      </c>
    </row>
    <row r="35" spans="1:7" ht="25.5" x14ac:dyDescent="0.25">
      <c r="A35" s="216"/>
      <c r="B35" s="76" t="s">
        <v>518</v>
      </c>
      <c r="C35" s="77" t="s">
        <v>519</v>
      </c>
      <c r="D35" s="78">
        <f>D36</f>
        <v>0</v>
      </c>
      <c r="E35" s="78">
        <f t="shared" ref="E35:F36" si="14">E36</f>
        <v>0</v>
      </c>
      <c r="F35" s="78">
        <f t="shared" si="14"/>
        <v>0</v>
      </c>
      <c r="G35" s="72">
        <f t="shared" si="1"/>
        <v>0</v>
      </c>
    </row>
    <row r="36" spans="1:7" ht="38.25" x14ac:dyDescent="0.25">
      <c r="A36" s="216"/>
      <c r="B36" s="76" t="s">
        <v>629</v>
      </c>
      <c r="C36" s="77" t="s">
        <v>628</v>
      </c>
      <c r="D36" s="78">
        <f>D37</f>
        <v>0</v>
      </c>
      <c r="E36" s="78">
        <f t="shared" si="14"/>
        <v>0</v>
      </c>
      <c r="F36" s="78">
        <f t="shared" si="14"/>
        <v>0</v>
      </c>
      <c r="G36" s="72">
        <f t="shared" si="1"/>
        <v>0</v>
      </c>
    </row>
    <row r="37" spans="1:7" ht="51" x14ac:dyDescent="0.25">
      <c r="A37" s="216"/>
      <c r="B37" s="76" t="s">
        <v>627</v>
      </c>
      <c r="C37" s="77" t="s">
        <v>652</v>
      </c>
      <c r="D37" s="79"/>
      <c r="E37" s="79"/>
      <c r="F37" s="79"/>
      <c r="G37" s="72">
        <f t="shared" si="1"/>
        <v>0</v>
      </c>
    </row>
  </sheetData>
  <sheetProtection autoFilter="0"/>
  <autoFilter ref="A8:G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57" t="s">
        <v>710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1" ht="13.5" thickBot="1" x14ac:dyDescent="0.25">
      <c r="A3" s="41"/>
      <c r="B3" s="41"/>
      <c r="C3" s="41"/>
      <c r="D3" s="41"/>
      <c r="E3" s="41"/>
      <c r="F3" s="258"/>
      <c r="G3" s="258"/>
      <c r="H3" s="41"/>
      <c r="I3" s="42"/>
      <c r="J3" s="43"/>
      <c r="K3" s="43"/>
    </row>
    <row r="4" spans="1:11" ht="13.5" thickBot="1" x14ac:dyDescent="0.25">
      <c r="A4" s="259" t="s">
        <v>673</v>
      </c>
      <c r="B4" s="261" t="s">
        <v>674</v>
      </c>
      <c r="C4" s="264" t="s">
        <v>675</v>
      </c>
      <c r="D4" s="266" t="s">
        <v>676</v>
      </c>
      <c r="E4" s="266"/>
      <c r="F4" s="266"/>
      <c r="G4" s="266"/>
      <c r="H4" s="266"/>
      <c r="I4" s="266"/>
      <c r="J4" s="266"/>
      <c r="K4" s="266"/>
    </row>
    <row r="5" spans="1:11" ht="13.5" thickBot="1" x14ac:dyDescent="0.25">
      <c r="A5" s="260"/>
      <c r="B5" s="262"/>
      <c r="C5" s="265"/>
      <c r="D5" s="267" t="s">
        <v>677</v>
      </c>
      <c r="E5" s="267"/>
      <c r="F5" s="267"/>
      <c r="G5" s="267"/>
      <c r="H5" s="267"/>
      <c r="I5" s="267"/>
      <c r="J5" s="267"/>
      <c r="K5" s="267"/>
    </row>
    <row r="6" spans="1:11" ht="13.5" thickBot="1" x14ac:dyDescent="0.25">
      <c r="A6" s="260"/>
      <c r="B6" s="263"/>
      <c r="C6" s="265"/>
      <c r="D6" s="267" t="s">
        <v>678</v>
      </c>
      <c r="E6" s="267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68" t="s">
        <v>679</v>
      </c>
      <c r="B8" s="269" t="s">
        <v>711</v>
      </c>
      <c r="C8" s="270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68"/>
      <c r="B9" s="269"/>
      <c r="C9" s="270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68"/>
      <c r="B10" s="269"/>
      <c r="C10" s="270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68"/>
      <c r="B11" s="269"/>
      <c r="C11" s="270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68"/>
      <c r="B12" s="269"/>
      <c r="C12" s="270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68" t="s">
        <v>684</v>
      </c>
      <c r="B13" s="269" t="s">
        <v>685</v>
      </c>
      <c r="C13" s="270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68"/>
      <c r="B14" s="269"/>
      <c r="C14" s="270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68"/>
      <c r="B15" s="269"/>
      <c r="C15" s="270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68"/>
      <c r="B16" s="269"/>
      <c r="C16" s="270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68"/>
      <c r="B17" s="269"/>
      <c r="C17" s="270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68" t="s">
        <v>686</v>
      </c>
      <c r="B18" s="269" t="s">
        <v>687</v>
      </c>
      <c r="C18" s="270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68"/>
      <c r="B19" s="269"/>
      <c r="C19" s="270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68"/>
      <c r="B20" s="269"/>
      <c r="C20" s="270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68"/>
      <c r="B21" s="269"/>
      <c r="C21" s="270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68"/>
      <c r="B22" s="269"/>
      <c r="C22" s="270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71" t="s">
        <v>688</v>
      </c>
      <c r="B23" s="269" t="s">
        <v>689</v>
      </c>
      <c r="C23" s="270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72"/>
      <c r="B24" s="269"/>
      <c r="C24" s="270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72"/>
      <c r="B25" s="269"/>
      <c r="C25" s="270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72"/>
      <c r="B26" s="269"/>
      <c r="C26" s="270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73"/>
      <c r="B27" s="269"/>
      <c r="C27" s="270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71" t="s">
        <v>690</v>
      </c>
      <c r="B28" s="269" t="s">
        <v>691</v>
      </c>
      <c r="C28" s="270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72"/>
      <c r="B29" s="269"/>
      <c r="C29" s="270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72"/>
      <c r="B30" s="269"/>
      <c r="C30" s="270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72"/>
      <c r="B31" s="269"/>
      <c r="C31" s="270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73"/>
      <c r="B32" s="269"/>
      <c r="C32" s="270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71" t="s">
        <v>692</v>
      </c>
      <c r="B33" s="269" t="s">
        <v>693</v>
      </c>
      <c r="C33" s="270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72"/>
      <c r="B34" s="269"/>
      <c r="C34" s="270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72"/>
      <c r="B35" s="269"/>
      <c r="C35" s="270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72"/>
      <c r="B36" s="269"/>
      <c r="C36" s="270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73"/>
      <c r="B37" s="269"/>
      <c r="C37" s="270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68" t="s">
        <v>694</v>
      </c>
      <c r="B38" s="269" t="s">
        <v>695</v>
      </c>
      <c r="C38" s="270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68"/>
      <c r="B39" s="269"/>
      <c r="C39" s="270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68"/>
      <c r="B40" s="269"/>
      <c r="C40" s="270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68"/>
      <c r="B41" s="269"/>
      <c r="C41" s="270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68"/>
      <c r="B42" s="269"/>
      <c r="C42" s="270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68" t="s">
        <v>696</v>
      </c>
      <c r="B43" s="271" t="s">
        <v>712</v>
      </c>
      <c r="C43" s="270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68"/>
      <c r="B44" s="272"/>
      <c r="C44" s="270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68"/>
      <c r="B45" s="272"/>
      <c r="C45" s="270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68"/>
      <c r="B46" s="272"/>
      <c r="C46" s="270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68"/>
      <c r="B47" s="273"/>
      <c r="C47" s="270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71" t="s">
        <v>697</v>
      </c>
      <c r="B48" s="271" t="s">
        <v>667</v>
      </c>
      <c r="C48" s="270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72"/>
      <c r="B49" s="272"/>
      <c r="C49" s="270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72"/>
      <c r="B50" s="272"/>
      <c r="C50" s="270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72"/>
      <c r="B51" s="272"/>
      <c r="C51" s="270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73"/>
      <c r="B52" s="273"/>
      <c r="C52" s="270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68" t="s">
        <v>698</v>
      </c>
      <c r="B53" s="269" t="s">
        <v>699</v>
      </c>
      <c r="C53" s="270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68"/>
      <c r="B54" s="269"/>
      <c r="C54" s="270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68"/>
      <c r="B55" s="269"/>
      <c r="C55" s="270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68"/>
      <c r="B56" s="269"/>
      <c r="C56" s="270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68"/>
      <c r="B57" s="269"/>
      <c r="C57" s="270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68" t="s">
        <v>700</v>
      </c>
      <c r="B58" s="269" t="s">
        <v>701</v>
      </c>
      <c r="C58" s="270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68"/>
      <c r="B59" s="269"/>
      <c r="C59" s="270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68"/>
      <c r="B60" s="269"/>
      <c r="C60" s="270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68"/>
      <c r="B61" s="269"/>
      <c r="C61" s="270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68"/>
      <c r="B62" s="269"/>
      <c r="C62" s="270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71" t="s">
        <v>702</v>
      </c>
      <c r="B63" s="269" t="s">
        <v>703</v>
      </c>
      <c r="C63" s="270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72"/>
      <c r="B64" s="269"/>
      <c r="C64" s="270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72"/>
      <c r="B65" s="269"/>
      <c r="C65" s="270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72"/>
      <c r="B66" s="269"/>
      <c r="C66" s="270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73"/>
      <c r="B67" s="269"/>
      <c r="C67" s="270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68" t="s">
        <v>704</v>
      </c>
      <c r="B68" s="269" t="s">
        <v>705</v>
      </c>
      <c r="C68" s="270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68"/>
      <c r="B69" s="269"/>
      <c r="C69" s="270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68"/>
      <c r="B70" s="269"/>
      <c r="C70" s="270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68"/>
      <c r="B71" s="269"/>
      <c r="C71" s="270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68"/>
      <c r="B72" s="269"/>
      <c r="C72" s="270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68" t="s">
        <v>706</v>
      </c>
      <c r="B73" s="269" t="s">
        <v>707</v>
      </c>
      <c r="C73" s="270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68"/>
      <c r="B74" s="269"/>
      <c r="C74" s="270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68"/>
      <c r="B75" s="269"/>
      <c r="C75" s="270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68"/>
      <c r="B76" s="269"/>
      <c r="C76" s="270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68"/>
      <c r="B77" s="269"/>
      <c r="C77" s="270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71" t="s">
        <v>708</v>
      </c>
      <c r="B78" s="269" t="s">
        <v>709</v>
      </c>
      <c r="C78" s="270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72"/>
      <c r="B79" s="269"/>
      <c r="C79" s="270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72"/>
      <c r="B80" s="269"/>
      <c r="C80" s="270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72"/>
      <c r="B81" s="269"/>
      <c r="C81" s="270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73"/>
      <c r="B82" s="269"/>
      <c r="C82" s="270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74" t="s">
        <v>741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12" ht="16.5" thickBot="1" x14ac:dyDescent="0.3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ht="15.75" thickBot="1" x14ac:dyDescent="0.3">
      <c r="A3" s="275" t="s">
        <v>674</v>
      </c>
      <c r="B3" s="275" t="s">
        <v>715</v>
      </c>
      <c r="C3" s="275"/>
      <c r="D3" s="275" t="s">
        <v>716</v>
      </c>
      <c r="E3" s="275"/>
      <c r="F3" s="275" t="s">
        <v>717</v>
      </c>
      <c r="G3" s="275"/>
      <c r="H3" s="275"/>
      <c r="I3" s="275"/>
      <c r="J3" s="275"/>
      <c r="K3" s="275"/>
      <c r="L3" s="275" t="s">
        <v>718</v>
      </c>
    </row>
    <row r="4" spans="1:12" ht="27" thickBot="1" x14ac:dyDescent="0.3">
      <c r="A4" s="275"/>
      <c r="B4" s="44" t="s">
        <v>719</v>
      </c>
      <c r="C4" s="46" t="s">
        <v>720</v>
      </c>
      <c r="D4" s="275"/>
      <c r="E4" s="275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5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6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9" t="s">
        <v>724</v>
      </c>
    </row>
    <row r="7" spans="1:12" ht="27" thickBot="1" x14ac:dyDescent="0.3">
      <c r="A7" s="277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80"/>
    </row>
    <row r="8" spans="1:12" ht="27" thickBot="1" x14ac:dyDescent="0.3">
      <c r="A8" s="277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80"/>
    </row>
    <row r="9" spans="1:12" ht="27" thickBot="1" x14ac:dyDescent="0.3">
      <c r="A9" s="277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80"/>
    </row>
    <row r="10" spans="1:12" ht="27" thickBot="1" x14ac:dyDescent="0.3">
      <c r="A10" s="278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81"/>
    </row>
    <row r="11" spans="1:12" ht="15.75" thickBot="1" x14ac:dyDescent="0.3">
      <c r="A11" s="282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5" t="s">
        <v>724</v>
      </c>
    </row>
    <row r="12" spans="1:12" ht="27" thickBot="1" x14ac:dyDescent="0.3">
      <c r="A12" s="283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5"/>
    </row>
    <row r="13" spans="1:12" ht="27" thickBot="1" x14ac:dyDescent="0.3">
      <c r="A13" s="283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5"/>
    </row>
    <row r="14" spans="1:12" ht="27" thickBot="1" x14ac:dyDescent="0.3">
      <c r="A14" s="283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5"/>
    </row>
    <row r="15" spans="1:12" ht="27" thickBot="1" x14ac:dyDescent="0.3">
      <c r="A15" s="284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5"/>
    </row>
    <row r="16" spans="1:12" ht="15.75" thickBot="1" x14ac:dyDescent="0.3">
      <c r="A16" s="282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5" t="s">
        <v>724</v>
      </c>
    </row>
    <row r="17" spans="1:12" ht="27" thickBot="1" x14ac:dyDescent="0.3">
      <c r="A17" s="283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5"/>
    </row>
    <row r="18" spans="1:12" ht="27" thickBot="1" x14ac:dyDescent="0.3">
      <c r="A18" s="283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5"/>
    </row>
    <row r="19" spans="1:12" ht="27" thickBot="1" x14ac:dyDescent="0.3">
      <c r="A19" s="283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5"/>
    </row>
    <row r="20" spans="1:12" ht="27" thickBot="1" x14ac:dyDescent="0.3">
      <c r="A20" s="284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5"/>
    </row>
    <row r="21" spans="1:12" ht="15.75" thickBot="1" x14ac:dyDescent="0.3">
      <c r="A21" s="282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5" t="s">
        <v>724</v>
      </c>
    </row>
    <row r="22" spans="1:12" ht="27" thickBot="1" x14ac:dyDescent="0.3">
      <c r="A22" s="283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5"/>
    </row>
    <row r="23" spans="1:12" ht="27" thickBot="1" x14ac:dyDescent="0.3">
      <c r="A23" s="283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5"/>
    </row>
    <row r="24" spans="1:12" ht="27" thickBot="1" x14ac:dyDescent="0.3">
      <c r="A24" s="283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5"/>
    </row>
    <row r="25" spans="1:12" ht="27" thickBot="1" x14ac:dyDescent="0.3">
      <c r="A25" s="284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5"/>
    </row>
    <row r="26" spans="1:12" ht="15.75" thickBot="1" x14ac:dyDescent="0.3">
      <c r="A26" s="282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5" t="s">
        <v>724</v>
      </c>
    </row>
    <row r="27" spans="1:12" ht="27" thickBot="1" x14ac:dyDescent="0.3">
      <c r="A27" s="283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5"/>
    </row>
    <row r="28" spans="1:12" ht="27" thickBot="1" x14ac:dyDescent="0.3">
      <c r="A28" s="283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5"/>
    </row>
    <row r="29" spans="1:12" ht="27" thickBot="1" x14ac:dyDescent="0.3">
      <c r="A29" s="283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5"/>
    </row>
    <row r="30" spans="1:12" ht="27" thickBot="1" x14ac:dyDescent="0.3">
      <c r="A30" s="284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5"/>
    </row>
    <row r="31" spans="1:12" ht="15.75" thickBot="1" x14ac:dyDescent="0.3">
      <c r="A31" s="282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5" t="s">
        <v>724</v>
      </c>
    </row>
    <row r="32" spans="1:12" ht="27" thickBot="1" x14ac:dyDescent="0.3">
      <c r="A32" s="283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5"/>
    </row>
    <row r="33" spans="1:12" ht="27" thickBot="1" x14ac:dyDescent="0.3">
      <c r="A33" s="283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5"/>
    </row>
    <row r="34" spans="1:12" ht="27" thickBot="1" x14ac:dyDescent="0.3">
      <c r="A34" s="283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5"/>
    </row>
    <row r="35" spans="1:12" ht="27" thickBot="1" x14ac:dyDescent="0.3">
      <c r="A35" s="284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5"/>
    </row>
    <row r="36" spans="1:12" ht="15.75" thickBot="1" x14ac:dyDescent="0.3">
      <c r="A36" s="282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5" t="s">
        <v>724</v>
      </c>
    </row>
    <row r="37" spans="1:12" ht="27" thickBot="1" x14ac:dyDescent="0.3">
      <c r="A37" s="283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5"/>
    </row>
    <row r="38" spans="1:12" ht="27" thickBot="1" x14ac:dyDescent="0.3">
      <c r="A38" s="283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5"/>
    </row>
    <row r="39" spans="1:12" ht="27" thickBot="1" x14ac:dyDescent="0.3">
      <c r="A39" s="283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5"/>
    </row>
    <row r="40" spans="1:12" ht="27" thickBot="1" x14ac:dyDescent="0.3">
      <c r="A40" s="284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5"/>
    </row>
    <row r="41" spans="1:12" ht="15.75" thickBot="1" x14ac:dyDescent="0.3">
      <c r="A41" s="282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5" t="s">
        <v>724</v>
      </c>
    </row>
    <row r="42" spans="1:12" ht="27" thickBot="1" x14ac:dyDescent="0.3">
      <c r="A42" s="283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5"/>
    </row>
    <row r="43" spans="1:12" ht="27" thickBot="1" x14ac:dyDescent="0.3">
      <c r="A43" s="283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5"/>
    </row>
    <row r="44" spans="1:12" ht="27" thickBot="1" x14ac:dyDescent="0.3">
      <c r="A44" s="283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5"/>
    </row>
    <row r="45" spans="1:12" ht="27" thickBot="1" x14ac:dyDescent="0.3">
      <c r="A45" s="284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5"/>
    </row>
    <row r="46" spans="1:12" ht="15.75" thickBot="1" x14ac:dyDescent="0.3">
      <c r="A46" s="282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5" t="s">
        <v>724</v>
      </c>
    </row>
    <row r="47" spans="1:12" ht="27" thickBot="1" x14ac:dyDescent="0.3">
      <c r="A47" s="283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5"/>
    </row>
    <row r="48" spans="1:12" ht="27" thickBot="1" x14ac:dyDescent="0.3">
      <c r="A48" s="283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5"/>
    </row>
    <row r="49" spans="1:12" ht="27" thickBot="1" x14ac:dyDescent="0.3">
      <c r="A49" s="283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5"/>
    </row>
    <row r="50" spans="1:12" ht="27" thickBot="1" x14ac:dyDescent="0.3">
      <c r="A50" s="284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5"/>
    </row>
    <row r="51" spans="1:12" ht="15.75" thickBot="1" x14ac:dyDescent="0.3">
      <c r="A51" s="282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5" t="s">
        <v>724</v>
      </c>
    </row>
    <row r="52" spans="1:12" ht="27" thickBot="1" x14ac:dyDescent="0.3">
      <c r="A52" s="283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5"/>
    </row>
    <row r="53" spans="1:12" ht="27" thickBot="1" x14ac:dyDescent="0.3">
      <c r="A53" s="283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5"/>
    </row>
    <row r="54" spans="1:12" ht="27" thickBot="1" x14ac:dyDescent="0.3">
      <c r="A54" s="283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5"/>
    </row>
    <row r="55" spans="1:12" ht="27" thickBot="1" x14ac:dyDescent="0.3">
      <c r="A55" s="284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5"/>
    </row>
    <row r="56" spans="1:12" ht="15.75" thickBot="1" x14ac:dyDescent="0.3">
      <c r="A56" s="282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5" t="s">
        <v>724</v>
      </c>
    </row>
    <row r="57" spans="1:12" ht="27" thickBot="1" x14ac:dyDescent="0.3">
      <c r="A57" s="283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5"/>
    </row>
    <row r="58" spans="1:12" ht="27" thickBot="1" x14ac:dyDescent="0.3">
      <c r="A58" s="283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5"/>
    </row>
    <row r="59" spans="1:12" ht="27" thickBot="1" x14ac:dyDescent="0.3">
      <c r="A59" s="283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5"/>
    </row>
    <row r="60" spans="1:12" ht="27" thickBot="1" x14ac:dyDescent="0.3">
      <c r="A60" s="284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5"/>
    </row>
    <row r="61" spans="1:12" ht="15.75" thickBot="1" x14ac:dyDescent="0.3">
      <c r="A61" s="282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5" t="s">
        <v>724</v>
      </c>
    </row>
    <row r="62" spans="1:12" ht="27" thickBot="1" x14ac:dyDescent="0.3">
      <c r="A62" s="283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5"/>
    </row>
    <row r="63" spans="1:12" ht="27" thickBot="1" x14ac:dyDescent="0.3">
      <c r="A63" s="283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5"/>
    </row>
    <row r="64" spans="1:12" ht="27" thickBot="1" x14ac:dyDescent="0.3">
      <c r="A64" s="283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5"/>
    </row>
    <row r="65" spans="1:12" ht="27" thickBot="1" x14ac:dyDescent="0.3">
      <c r="A65" s="284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5"/>
    </row>
    <row r="66" spans="1:12" ht="15.75" thickBot="1" x14ac:dyDescent="0.3">
      <c r="A66" s="282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5" t="s">
        <v>724</v>
      </c>
    </row>
    <row r="67" spans="1:12" ht="27" thickBot="1" x14ac:dyDescent="0.3">
      <c r="A67" s="283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5"/>
    </row>
    <row r="68" spans="1:12" ht="27" thickBot="1" x14ac:dyDescent="0.3">
      <c r="A68" s="283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5"/>
    </row>
    <row r="69" spans="1:12" ht="27" thickBot="1" x14ac:dyDescent="0.3">
      <c r="A69" s="283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5"/>
    </row>
    <row r="70" spans="1:12" ht="27" thickBot="1" x14ac:dyDescent="0.3">
      <c r="A70" s="284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5"/>
    </row>
    <row r="71" spans="1:12" ht="15.75" thickBot="1" x14ac:dyDescent="0.3">
      <c r="A71" s="282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5" t="s">
        <v>724</v>
      </c>
    </row>
    <row r="72" spans="1:12" ht="27" thickBot="1" x14ac:dyDescent="0.3">
      <c r="A72" s="283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5"/>
    </row>
    <row r="73" spans="1:12" ht="27" thickBot="1" x14ac:dyDescent="0.3">
      <c r="A73" s="283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5"/>
    </row>
    <row r="74" spans="1:12" ht="27" thickBot="1" x14ac:dyDescent="0.3">
      <c r="A74" s="283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5"/>
    </row>
    <row r="75" spans="1:12" ht="27" thickBot="1" x14ac:dyDescent="0.3">
      <c r="A75" s="284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5"/>
    </row>
    <row r="76" spans="1:12" ht="15.75" thickBot="1" x14ac:dyDescent="0.3">
      <c r="A76" s="282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5" t="s">
        <v>724</v>
      </c>
    </row>
    <row r="77" spans="1:12" ht="27" thickBot="1" x14ac:dyDescent="0.3">
      <c r="A77" s="283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5"/>
    </row>
    <row r="78" spans="1:12" ht="27" thickBot="1" x14ac:dyDescent="0.3">
      <c r="A78" s="283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5"/>
    </row>
    <row r="79" spans="1:12" ht="27" thickBot="1" x14ac:dyDescent="0.3">
      <c r="A79" s="283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5"/>
    </row>
    <row r="80" spans="1:12" ht="27" thickBot="1" x14ac:dyDescent="0.3">
      <c r="A80" s="284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5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6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" sqref="D2:E2"/>
    </sheetView>
  </sheetViews>
  <sheetFormatPr defaultColWidth="8.85546875" defaultRowHeight="15" x14ac:dyDescent="0.2"/>
  <cols>
    <col min="1" max="1" width="28.42578125" style="209" customWidth="1"/>
    <col min="2" max="2" width="39.28515625" style="82" customWidth="1"/>
    <col min="3" max="5" width="15.7109375" style="81" customWidth="1"/>
    <col min="6" max="16384" width="8.85546875" style="81"/>
  </cols>
  <sheetData>
    <row r="1" spans="1:5" ht="21" customHeight="1" x14ac:dyDescent="0.2">
      <c r="D1" s="219" t="s">
        <v>749</v>
      </c>
      <c r="E1" s="219"/>
    </row>
    <row r="2" spans="1:5" ht="129.75" customHeight="1" x14ac:dyDescent="0.2">
      <c r="D2" s="223" t="s">
        <v>857</v>
      </c>
      <c r="E2" s="223"/>
    </row>
    <row r="3" spans="1:5" ht="18.600000000000001" customHeight="1" x14ac:dyDescent="0.2">
      <c r="D3" s="224" t="s">
        <v>856</v>
      </c>
      <c r="E3" s="224"/>
    </row>
    <row r="4" spans="1:5" ht="46.9" customHeight="1" x14ac:dyDescent="0.2">
      <c r="A4" s="222" t="s">
        <v>849</v>
      </c>
      <c r="B4" s="222"/>
      <c r="C4" s="222"/>
      <c r="D4" s="222"/>
      <c r="E4" s="222"/>
    </row>
    <row r="6" spans="1:5" ht="12.75" x14ac:dyDescent="0.2">
      <c r="A6" s="221" t="s">
        <v>668</v>
      </c>
      <c r="B6" s="221"/>
      <c r="C6" s="221"/>
      <c r="D6" s="221"/>
      <c r="E6" s="221"/>
    </row>
    <row r="7" spans="1:5" ht="40.15" customHeight="1" x14ac:dyDescent="0.2">
      <c r="A7" s="210" t="s">
        <v>520</v>
      </c>
      <c r="B7" s="83" t="s">
        <v>521</v>
      </c>
      <c r="C7" s="84" t="s">
        <v>855</v>
      </c>
      <c r="D7" s="85" t="s">
        <v>372</v>
      </c>
      <c r="E7" s="84" t="s">
        <v>489</v>
      </c>
    </row>
    <row r="8" spans="1:5" ht="11.25" customHeight="1" x14ac:dyDescent="0.2">
      <c r="A8" s="211">
        <v>1</v>
      </c>
      <c r="B8" s="84">
        <v>2</v>
      </c>
      <c r="C8" s="65"/>
      <c r="D8" s="84">
        <v>4</v>
      </c>
      <c r="E8" s="65">
        <v>5</v>
      </c>
    </row>
    <row r="9" spans="1:5" ht="14.25" x14ac:dyDescent="0.2">
      <c r="A9" s="212" t="s">
        <v>522</v>
      </c>
      <c r="B9" s="73" t="s">
        <v>523</v>
      </c>
      <c r="C9" s="86">
        <f>C10+C36</f>
        <v>17117.2</v>
      </c>
      <c r="D9" s="86">
        <f t="shared" ref="D9:E9" si="0">D10+D36</f>
        <v>3967.41</v>
      </c>
      <c r="E9" s="86">
        <f t="shared" si="0"/>
        <v>3385.4100000000003</v>
      </c>
    </row>
    <row r="10" spans="1:5" ht="25.5" x14ac:dyDescent="0.2">
      <c r="A10" s="212" t="s">
        <v>524</v>
      </c>
      <c r="B10" s="73" t="s">
        <v>525</v>
      </c>
      <c r="C10" s="86">
        <f>C11+C14+C17+C25+C28+C33</f>
        <v>1580</v>
      </c>
      <c r="D10" s="86">
        <f t="shared" ref="D10:E10" si="1">D11+D14+D17+D25+D28+D33</f>
        <v>1188</v>
      </c>
      <c r="E10" s="86">
        <f t="shared" si="1"/>
        <v>1256</v>
      </c>
    </row>
    <row r="11" spans="1:5" ht="14.25" x14ac:dyDescent="0.2">
      <c r="A11" s="213" t="s">
        <v>526</v>
      </c>
      <c r="B11" s="87" t="s">
        <v>527</v>
      </c>
      <c r="C11" s="88">
        <f>C12</f>
        <v>4</v>
      </c>
      <c r="D11" s="88">
        <f t="shared" ref="D11:E12" si="2">D12</f>
        <v>13</v>
      </c>
      <c r="E11" s="88">
        <f t="shared" si="2"/>
        <v>14</v>
      </c>
    </row>
    <row r="12" spans="1:5" x14ac:dyDescent="0.2">
      <c r="A12" s="214" t="s">
        <v>528</v>
      </c>
      <c r="B12" s="90" t="s">
        <v>529</v>
      </c>
      <c r="C12" s="91">
        <f>C13</f>
        <v>4</v>
      </c>
      <c r="D12" s="91">
        <f t="shared" si="2"/>
        <v>13</v>
      </c>
      <c r="E12" s="91">
        <f t="shared" si="2"/>
        <v>14</v>
      </c>
    </row>
    <row r="13" spans="1:5" ht="89.25" x14ac:dyDescent="0.2">
      <c r="A13" s="214" t="s">
        <v>530</v>
      </c>
      <c r="B13" s="92" t="s">
        <v>531</v>
      </c>
      <c r="C13" s="91">
        <v>4</v>
      </c>
      <c r="D13" s="91">
        <v>13</v>
      </c>
      <c r="E13" s="91">
        <v>14</v>
      </c>
    </row>
    <row r="14" spans="1:5" ht="14.25" x14ac:dyDescent="0.2">
      <c r="A14" s="213" t="s">
        <v>532</v>
      </c>
      <c r="B14" s="87" t="s">
        <v>533</v>
      </c>
      <c r="C14" s="88"/>
      <c r="D14" s="88">
        <f t="shared" ref="D14:E15" si="3">D15</f>
        <v>0</v>
      </c>
      <c r="E14" s="88">
        <f t="shared" si="3"/>
        <v>0</v>
      </c>
    </row>
    <row r="15" spans="1:5" x14ac:dyDescent="0.2">
      <c r="A15" s="214" t="s">
        <v>534</v>
      </c>
      <c r="B15" s="90" t="s">
        <v>535</v>
      </c>
      <c r="C15" s="91"/>
      <c r="D15" s="91">
        <f t="shared" si="3"/>
        <v>0</v>
      </c>
      <c r="E15" s="91">
        <f t="shared" si="3"/>
        <v>0</v>
      </c>
    </row>
    <row r="16" spans="1:5" x14ac:dyDescent="0.2">
      <c r="A16" s="214" t="s">
        <v>536</v>
      </c>
      <c r="B16" s="90" t="s">
        <v>535</v>
      </c>
      <c r="C16" s="91"/>
      <c r="D16" s="91"/>
      <c r="E16" s="91"/>
    </row>
    <row r="17" spans="1:5" ht="14.25" x14ac:dyDescent="0.2">
      <c r="A17" s="213" t="s">
        <v>537</v>
      </c>
      <c r="B17" s="87" t="s">
        <v>538</v>
      </c>
      <c r="C17" s="88">
        <f>C18+C20+C23</f>
        <v>1266</v>
      </c>
      <c r="D17" s="88">
        <f>D18+D20+D23</f>
        <v>1156</v>
      </c>
      <c r="E17" s="88">
        <f>E18+E20+E23</f>
        <v>1221</v>
      </c>
    </row>
    <row r="18" spans="1:5" x14ac:dyDescent="0.2">
      <c r="A18" s="214" t="s">
        <v>539</v>
      </c>
      <c r="B18" s="90" t="s">
        <v>540</v>
      </c>
      <c r="C18" s="91">
        <f>C19</f>
        <v>39</v>
      </c>
      <c r="D18" s="91">
        <f t="shared" ref="D18:E18" si="4">D19</f>
        <v>11</v>
      </c>
      <c r="E18" s="91">
        <f t="shared" si="4"/>
        <v>12</v>
      </c>
    </row>
    <row r="19" spans="1:5" ht="51" x14ac:dyDescent="0.2">
      <c r="A19" s="214" t="s">
        <v>541</v>
      </c>
      <c r="B19" s="90" t="s">
        <v>542</v>
      </c>
      <c r="C19" s="91">
        <v>39</v>
      </c>
      <c r="D19" s="93">
        <v>11</v>
      </c>
      <c r="E19" s="91">
        <v>12</v>
      </c>
    </row>
    <row r="20" spans="1:5" x14ac:dyDescent="0.2">
      <c r="A20" s="214" t="s">
        <v>543</v>
      </c>
      <c r="B20" s="90" t="s">
        <v>544</v>
      </c>
      <c r="C20" s="91">
        <f>C21</f>
        <v>537</v>
      </c>
      <c r="D20" s="91">
        <f t="shared" ref="D20:E20" si="5">D21</f>
        <v>494</v>
      </c>
      <c r="E20" s="91">
        <f t="shared" si="5"/>
        <v>505</v>
      </c>
    </row>
    <row r="21" spans="1:5" x14ac:dyDescent="0.2">
      <c r="A21" s="214" t="s">
        <v>756</v>
      </c>
      <c r="B21" s="90" t="s">
        <v>545</v>
      </c>
      <c r="C21" s="91">
        <f>C22</f>
        <v>537</v>
      </c>
      <c r="D21" s="91">
        <f t="shared" ref="D21:E21" si="6">D22</f>
        <v>494</v>
      </c>
      <c r="E21" s="91">
        <f t="shared" si="6"/>
        <v>505</v>
      </c>
    </row>
    <row r="22" spans="1:5" ht="38.25" x14ac:dyDescent="0.2">
      <c r="A22" s="214" t="s">
        <v>546</v>
      </c>
      <c r="B22" s="90" t="s">
        <v>547</v>
      </c>
      <c r="C22" s="91">
        <v>537</v>
      </c>
      <c r="D22" s="93">
        <v>494</v>
      </c>
      <c r="E22" s="91">
        <v>505</v>
      </c>
    </row>
    <row r="23" spans="1:5" x14ac:dyDescent="0.2">
      <c r="A23" s="214" t="s">
        <v>548</v>
      </c>
      <c r="B23" s="90" t="s">
        <v>549</v>
      </c>
      <c r="C23" s="91">
        <f>C24</f>
        <v>690</v>
      </c>
      <c r="D23" s="91">
        <f t="shared" ref="D23:E23" si="7">D24</f>
        <v>651</v>
      </c>
      <c r="E23" s="91">
        <f t="shared" si="7"/>
        <v>704</v>
      </c>
    </row>
    <row r="24" spans="1:5" ht="51" x14ac:dyDescent="0.2">
      <c r="A24" s="214" t="s">
        <v>550</v>
      </c>
      <c r="B24" s="90" t="s">
        <v>551</v>
      </c>
      <c r="C24" s="91">
        <v>690</v>
      </c>
      <c r="D24" s="93">
        <v>651</v>
      </c>
      <c r="E24" s="91">
        <v>704</v>
      </c>
    </row>
    <row r="25" spans="1:5" ht="14.25" x14ac:dyDescent="0.2">
      <c r="A25" s="213" t="s">
        <v>552</v>
      </c>
      <c r="B25" s="87" t="s">
        <v>553</v>
      </c>
      <c r="C25" s="88">
        <f>C26</f>
        <v>1</v>
      </c>
      <c r="D25" s="88">
        <f t="shared" ref="D25:E26" si="8">D26</f>
        <v>2</v>
      </c>
      <c r="E25" s="88">
        <f t="shared" si="8"/>
        <v>3</v>
      </c>
    </row>
    <row r="26" spans="1:5" ht="51" x14ac:dyDescent="0.2">
      <c r="A26" s="214" t="s">
        <v>554</v>
      </c>
      <c r="B26" s="90" t="s">
        <v>555</v>
      </c>
      <c r="C26" s="91">
        <f>C27</f>
        <v>1</v>
      </c>
      <c r="D26" s="91">
        <f t="shared" si="8"/>
        <v>2</v>
      </c>
      <c r="E26" s="91">
        <f t="shared" si="8"/>
        <v>3</v>
      </c>
    </row>
    <row r="27" spans="1:5" ht="89.25" x14ac:dyDescent="0.2">
      <c r="A27" s="214" t="s">
        <v>556</v>
      </c>
      <c r="B27" s="90" t="s">
        <v>557</v>
      </c>
      <c r="C27" s="91">
        <v>1</v>
      </c>
      <c r="D27" s="93">
        <v>2</v>
      </c>
      <c r="E27" s="91">
        <v>3</v>
      </c>
    </row>
    <row r="28" spans="1:5" ht="51" x14ac:dyDescent="0.2">
      <c r="A28" s="213" t="s">
        <v>558</v>
      </c>
      <c r="B28" s="87" t="s">
        <v>559</v>
      </c>
      <c r="C28" s="88">
        <f>C29+C31</f>
        <v>100</v>
      </c>
      <c r="D28" s="88">
        <f t="shared" ref="D28:E28" si="9">D29+D31</f>
        <v>13</v>
      </c>
      <c r="E28" s="88">
        <f t="shared" si="9"/>
        <v>13</v>
      </c>
    </row>
    <row r="29" spans="1:5" ht="102" x14ac:dyDescent="0.2">
      <c r="A29" s="214" t="s">
        <v>560</v>
      </c>
      <c r="B29" s="92" t="s">
        <v>561</v>
      </c>
      <c r="C29" s="91">
        <f>C30</f>
        <v>100</v>
      </c>
      <c r="D29" s="91">
        <f t="shared" ref="D29:E29" si="10">D30</f>
        <v>13</v>
      </c>
      <c r="E29" s="91">
        <f t="shared" si="10"/>
        <v>13</v>
      </c>
    </row>
    <row r="30" spans="1:5" ht="89.25" x14ac:dyDescent="0.2">
      <c r="A30" s="214" t="s">
        <v>562</v>
      </c>
      <c r="B30" s="90" t="s">
        <v>563</v>
      </c>
      <c r="C30" s="91">
        <v>100</v>
      </c>
      <c r="D30" s="93">
        <v>13</v>
      </c>
      <c r="E30" s="91">
        <v>13</v>
      </c>
    </row>
    <row r="31" spans="1:5" ht="89.25" x14ac:dyDescent="0.2">
      <c r="A31" s="214" t="s">
        <v>564</v>
      </c>
      <c r="B31" s="92" t="s">
        <v>565</v>
      </c>
      <c r="C31" s="91">
        <f>C32</f>
        <v>0</v>
      </c>
      <c r="D31" s="91">
        <f t="shared" ref="D31:E31" si="11">D32</f>
        <v>0</v>
      </c>
      <c r="E31" s="91">
        <f t="shared" si="11"/>
        <v>0</v>
      </c>
    </row>
    <row r="32" spans="1:5" ht="76.5" x14ac:dyDescent="0.2">
      <c r="A32" s="214" t="s">
        <v>566</v>
      </c>
      <c r="B32" s="90" t="s">
        <v>567</v>
      </c>
      <c r="C32" s="91"/>
      <c r="D32" s="93"/>
      <c r="E32" s="91"/>
    </row>
    <row r="33" spans="1:5" ht="25.5" x14ac:dyDescent="0.2">
      <c r="A33" s="213" t="s">
        <v>568</v>
      </c>
      <c r="B33" s="87" t="s">
        <v>569</v>
      </c>
      <c r="C33" s="88">
        <f>C34</f>
        <v>209</v>
      </c>
      <c r="D33" s="88">
        <f t="shared" ref="D33:E34" si="12">D34</f>
        <v>4</v>
      </c>
      <c r="E33" s="88">
        <f t="shared" si="12"/>
        <v>5</v>
      </c>
    </row>
    <row r="34" spans="1:5" ht="76.5" x14ac:dyDescent="0.2">
      <c r="A34" s="214" t="s">
        <v>570</v>
      </c>
      <c r="B34" s="90" t="s">
        <v>571</v>
      </c>
      <c r="C34" s="91">
        <f>C35</f>
        <v>209</v>
      </c>
      <c r="D34" s="91">
        <f t="shared" si="12"/>
        <v>4</v>
      </c>
      <c r="E34" s="91">
        <f t="shared" si="12"/>
        <v>5</v>
      </c>
    </row>
    <row r="35" spans="1:5" ht="76.5" x14ac:dyDescent="0.2">
      <c r="A35" s="214" t="s">
        <v>572</v>
      </c>
      <c r="B35" s="90" t="s">
        <v>571</v>
      </c>
      <c r="C35" s="91">
        <v>209</v>
      </c>
      <c r="D35" s="93">
        <v>4</v>
      </c>
      <c r="E35" s="91">
        <v>5</v>
      </c>
    </row>
    <row r="36" spans="1:5" ht="14.25" x14ac:dyDescent="0.2">
      <c r="A36" s="212" t="s">
        <v>573</v>
      </c>
      <c r="B36" s="73" t="s">
        <v>574</v>
      </c>
      <c r="C36" s="86">
        <f>C37+C54</f>
        <v>15537.2</v>
      </c>
      <c r="D36" s="86">
        <f t="shared" ref="D36:E36" si="13">D37</f>
        <v>2779.41</v>
      </c>
      <c r="E36" s="86">
        <f t="shared" si="13"/>
        <v>2129.4100000000003</v>
      </c>
    </row>
    <row r="37" spans="1:5" ht="38.25" x14ac:dyDescent="0.2">
      <c r="A37" s="212" t="s">
        <v>575</v>
      </c>
      <c r="B37" s="73" t="s">
        <v>576</v>
      </c>
      <c r="C37" s="86">
        <f>C38+C43+C46+C49</f>
        <v>14967.6</v>
      </c>
      <c r="D37" s="86">
        <f t="shared" ref="D37:E37" si="14">D38+D43+D46+D49</f>
        <v>2779.41</v>
      </c>
      <c r="E37" s="86">
        <f t="shared" si="14"/>
        <v>2129.4100000000003</v>
      </c>
    </row>
    <row r="38" spans="1:5" ht="25.5" x14ac:dyDescent="0.2">
      <c r="A38" s="213" t="s">
        <v>577</v>
      </c>
      <c r="B38" s="87" t="s">
        <v>578</v>
      </c>
      <c r="C38" s="88">
        <f>C39+C41</f>
        <v>1822</v>
      </c>
      <c r="D38" s="88">
        <f t="shared" ref="D38:E38" si="15">D39+D41</f>
        <v>1602</v>
      </c>
      <c r="E38" s="88">
        <f t="shared" si="15"/>
        <v>1938</v>
      </c>
    </row>
    <row r="39" spans="1:5" ht="25.5" x14ac:dyDescent="0.2">
      <c r="A39" s="214" t="s">
        <v>579</v>
      </c>
      <c r="B39" s="90" t="s">
        <v>580</v>
      </c>
      <c r="C39" s="91">
        <f>C40</f>
        <v>132</v>
      </c>
      <c r="D39" s="93">
        <f t="shared" ref="D39:E39" si="16">D40</f>
        <v>115</v>
      </c>
      <c r="E39" s="91">
        <f t="shared" si="16"/>
        <v>119</v>
      </c>
    </row>
    <row r="40" spans="1:5" ht="38.25" x14ac:dyDescent="0.2">
      <c r="A40" s="214" t="s">
        <v>581</v>
      </c>
      <c r="B40" s="90" t="s">
        <v>656</v>
      </c>
      <c r="C40" s="91">
        <v>132</v>
      </c>
      <c r="D40" s="93">
        <v>115</v>
      </c>
      <c r="E40" s="91">
        <v>119</v>
      </c>
    </row>
    <row r="41" spans="1:5" ht="51" x14ac:dyDescent="0.2">
      <c r="A41" s="214" t="s">
        <v>582</v>
      </c>
      <c r="B41" s="90" t="s">
        <v>583</v>
      </c>
      <c r="C41" s="91">
        <f>C42</f>
        <v>1690</v>
      </c>
      <c r="D41" s="93">
        <f t="shared" ref="D41:E41" si="17">D42</f>
        <v>1487</v>
      </c>
      <c r="E41" s="91">
        <f t="shared" si="17"/>
        <v>1819</v>
      </c>
    </row>
    <row r="42" spans="1:5" ht="38.25" x14ac:dyDescent="0.2">
      <c r="A42" s="214" t="s">
        <v>584</v>
      </c>
      <c r="B42" s="90" t="s">
        <v>585</v>
      </c>
      <c r="C42" s="91">
        <v>1690</v>
      </c>
      <c r="D42" s="93">
        <v>1487</v>
      </c>
      <c r="E42" s="91">
        <v>1819</v>
      </c>
    </row>
    <row r="43" spans="1:5" ht="38.25" x14ac:dyDescent="0.2">
      <c r="A43" s="213" t="s">
        <v>660</v>
      </c>
      <c r="B43" s="87" t="s">
        <v>662</v>
      </c>
      <c r="C43" s="88">
        <f>C44</f>
        <v>0</v>
      </c>
      <c r="D43" s="88">
        <f t="shared" ref="D43:E44" si="18">D44</f>
        <v>0</v>
      </c>
      <c r="E43" s="88">
        <f t="shared" si="18"/>
        <v>0</v>
      </c>
    </row>
    <row r="44" spans="1:5" x14ac:dyDescent="0.2">
      <c r="A44" s="214" t="s">
        <v>659</v>
      </c>
      <c r="B44" s="90" t="s">
        <v>661</v>
      </c>
      <c r="C44" s="91">
        <f>C45</f>
        <v>0</v>
      </c>
      <c r="D44" s="93">
        <f t="shared" si="18"/>
        <v>0</v>
      </c>
      <c r="E44" s="91">
        <f t="shared" si="18"/>
        <v>0</v>
      </c>
    </row>
    <row r="45" spans="1:5" ht="25.5" x14ac:dyDescent="0.2">
      <c r="A45" s="214" t="s">
        <v>658</v>
      </c>
      <c r="B45" s="90" t="s">
        <v>657</v>
      </c>
      <c r="C45" s="91"/>
      <c r="D45" s="93"/>
      <c r="E45" s="91"/>
    </row>
    <row r="46" spans="1:5" ht="25.5" x14ac:dyDescent="0.2">
      <c r="A46" s="213" t="s">
        <v>586</v>
      </c>
      <c r="B46" s="87" t="s">
        <v>587</v>
      </c>
      <c r="C46" s="88">
        <f>C47</f>
        <v>136.19999999999999</v>
      </c>
      <c r="D46" s="88">
        <f t="shared" ref="D46:E47" si="19">D47</f>
        <v>149.80000000000001</v>
      </c>
      <c r="E46" s="88">
        <f t="shared" si="19"/>
        <v>163.80000000000001</v>
      </c>
    </row>
    <row r="47" spans="1:5" ht="38.25" x14ac:dyDescent="0.2">
      <c r="A47" s="214" t="s">
        <v>588</v>
      </c>
      <c r="B47" s="90" t="s">
        <v>589</v>
      </c>
      <c r="C47" s="91">
        <f>C48</f>
        <v>136.19999999999999</v>
      </c>
      <c r="D47" s="93">
        <f t="shared" si="19"/>
        <v>149.80000000000001</v>
      </c>
      <c r="E47" s="91">
        <f t="shared" si="19"/>
        <v>163.80000000000001</v>
      </c>
    </row>
    <row r="48" spans="1:5" ht="51" x14ac:dyDescent="0.2">
      <c r="A48" s="214" t="s">
        <v>590</v>
      </c>
      <c r="B48" s="90" t="s">
        <v>591</v>
      </c>
      <c r="C48" s="91">
        <v>136.19999999999999</v>
      </c>
      <c r="D48" s="93">
        <v>149.80000000000001</v>
      </c>
      <c r="E48" s="91">
        <v>163.80000000000001</v>
      </c>
    </row>
    <row r="49" spans="1:5" ht="14.25" x14ac:dyDescent="0.2">
      <c r="A49" s="213" t="s">
        <v>654</v>
      </c>
      <c r="B49" s="87" t="s">
        <v>655</v>
      </c>
      <c r="C49" s="88">
        <f>C50+C52</f>
        <v>13009.4</v>
      </c>
      <c r="D49" s="88">
        <f t="shared" ref="D49:E49" si="20">D50+D52</f>
        <v>1027.6099999999999</v>
      </c>
      <c r="E49" s="88">
        <f t="shared" si="20"/>
        <v>27.61</v>
      </c>
    </row>
    <row r="50" spans="1:5" ht="76.5" x14ac:dyDescent="0.2">
      <c r="A50" s="214" t="s">
        <v>596</v>
      </c>
      <c r="B50" s="90" t="s">
        <v>597</v>
      </c>
      <c r="C50" s="91">
        <f>C51</f>
        <v>9624.7999999999993</v>
      </c>
      <c r="D50" s="93">
        <f t="shared" ref="D50:E50" si="21">D51</f>
        <v>0</v>
      </c>
      <c r="E50" s="91">
        <f t="shared" si="21"/>
        <v>0</v>
      </c>
    </row>
    <row r="51" spans="1:5" ht="76.5" x14ac:dyDescent="0.2">
      <c r="A51" s="214" t="s">
        <v>598</v>
      </c>
      <c r="B51" s="90" t="s">
        <v>597</v>
      </c>
      <c r="C51" s="91">
        <v>9624.7999999999993</v>
      </c>
      <c r="D51" s="93"/>
      <c r="E51" s="91"/>
    </row>
    <row r="52" spans="1:5" ht="25.5" x14ac:dyDescent="0.2">
      <c r="A52" s="214" t="s">
        <v>592</v>
      </c>
      <c r="B52" s="90" t="s">
        <v>593</v>
      </c>
      <c r="C52" s="91">
        <f>C53</f>
        <v>3384.6</v>
      </c>
      <c r="D52" s="93">
        <f t="shared" ref="D52:E52" si="22">D53</f>
        <v>1027.6099999999999</v>
      </c>
      <c r="E52" s="91">
        <f t="shared" si="22"/>
        <v>27.61</v>
      </c>
    </row>
    <row r="53" spans="1:5" ht="25.5" x14ac:dyDescent="0.2">
      <c r="A53" s="214" t="s">
        <v>594</v>
      </c>
      <c r="B53" s="90" t="s">
        <v>595</v>
      </c>
      <c r="C53" s="91">
        <v>3384.6</v>
      </c>
      <c r="D53" s="93">
        <v>1027.6099999999999</v>
      </c>
      <c r="E53" s="91">
        <v>27.61</v>
      </c>
    </row>
    <row r="54" spans="1:5" ht="25.5" x14ac:dyDescent="0.2">
      <c r="A54" s="213" t="s">
        <v>850</v>
      </c>
      <c r="B54" s="87" t="s">
        <v>853</v>
      </c>
      <c r="C54" s="88">
        <f>C55</f>
        <v>569.6</v>
      </c>
      <c r="D54" s="88"/>
      <c r="E54" s="88"/>
    </row>
    <row r="55" spans="1:5" ht="25.5" x14ac:dyDescent="0.2">
      <c r="A55" s="214" t="s">
        <v>851</v>
      </c>
      <c r="B55" s="90" t="s">
        <v>854</v>
      </c>
      <c r="C55" s="91">
        <f>C56</f>
        <v>569.6</v>
      </c>
      <c r="D55" s="93"/>
      <c r="E55" s="91"/>
    </row>
    <row r="56" spans="1:5" ht="25.5" x14ac:dyDescent="0.2">
      <c r="A56" s="214" t="s">
        <v>852</v>
      </c>
      <c r="B56" s="90" t="s">
        <v>854</v>
      </c>
      <c r="C56" s="91">
        <v>569.6</v>
      </c>
      <c r="D56" s="93"/>
      <c r="E56" s="91"/>
    </row>
  </sheetData>
  <autoFilter ref="A8:E53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3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31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</row>
    <row r="2" spans="1:16" ht="15.95" customHeight="1" x14ac:dyDescent="0.25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</row>
    <row r="3" spans="1:16" ht="15.2" customHeight="1" x14ac:dyDescent="0.25">
      <c r="A3" s="233" t="s">
        <v>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</row>
    <row r="4" spans="1:16" ht="61.7" customHeight="1" x14ac:dyDescent="0.25">
      <c r="A4" s="235" t="s">
        <v>2</v>
      </c>
      <c r="B4" s="237" t="s">
        <v>3</v>
      </c>
      <c r="C4" s="227" t="s">
        <v>4</v>
      </c>
      <c r="D4" s="237" t="s">
        <v>5</v>
      </c>
      <c r="E4" s="237" t="s">
        <v>6</v>
      </c>
      <c r="F4" s="237" t="s">
        <v>7</v>
      </c>
      <c r="G4" s="237" t="s">
        <v>8</v>
      </c>
      <c r="H4" s="237" t="s">
        <v>9</v>
      </c>
      <c r="I4" s="237" t="s">
        <v>10</v>
      </c>
      <c r="J4" s="9" t="s">
        <v>11</v>
      </c>
      <c r="K4" s="237" t="s">
        <v>12</v>
      </c>
      <c r="L4" s="237" t="s">
        <v>13</v>
      </c>
      <c r="M4" s="237" t="s">
        <v>14</v>
      </c>
      <c r="N4" s="237" t="s">
        <v>15</v>
      </c>
      <c r="O4" s="225" t="s">
        <v>11</v>
      </c>
      <c r="P4" s="226"/>
    </row>
    <row r="5" spans="1:16" x14ac:dyDescent="0.25">
      <c r="A5" s="236"/>
      <c r="B5" s="238"/>
      <c r="C5" s="228"/>
      <c r="D5" s="238"/>
      <c r="E5" s="238"/>
      <c r="F5" s="238"/>
      <c r="G5" s="238"/>
      <c r="H5" s="238"/>
      <c r="I5" s="238"/>
      <c r="J5" s="55" t="s">
        <v>743</v>
      </c>
      <c r="K5" s="238"/>
      <c r="L5" s="238"/>
      <c r="M5" s="238"/>
      <c r="N5" s="238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5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5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5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847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847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847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847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847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5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843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843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843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843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843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842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846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9"/>
      <c r="B520" s="230"/>
      <c r="C520" s="230"/>
      <c r="D520" s="230"/>
      <c r="E520" s="230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M4:M5"/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4" customWidth="1"/>
    <col min="2" max="2" width="7.42578125" style="94" customWidth="1"/>
    <col min="3" max="4" width="7.5703125" style="94" customWidth="1"/>
    <col min="5" max="5" width="14.140625" style="95" customWidth="1"/>
    <col min="6" max="6" width="6.7109375" style="94" customWidth="1"/>
    <col min="7" max="9" width="16.28515625" style="94" customWidth="1"/>
    <col min="10" max="10" width="9.140625" style="96"/>
    <col min="11" max="11" width="9.140625" style="94" customWidth="1"/>
    <col min="12" max="16384" width="9.140625" style="94"/>
  </cols>
  <sheetData>
    <row r="1" spans="1:10" x14ac:dyDescent="0.25">
      <c r="H1" s="219" t="s">
        <v>750</v>
      </c>
      <c r="I1" s="219"/>
    </row>
    <row r="2" spans="1:10" ht="91.9" customHeight="1" x14ac:dyDescent="0.25">
      <c r="H2" s="220" t="s">
        <v>747</v>
      </c>
      <c r="I2" s="220"/>
    </row>
    <row r="3" spans="1:10" ht="21.6" customHeight="1" x14ac:dyDescent="0.25">
      <c r="H3" s="219" t="s">
        <v>748</v>
      </c>
      <c r="I3" s="219"/>
    </row>
    <row r="5" spans="1:10" ht="40.9" customHeight="1" x14ac:dyDescent="0.25">
      <c r="A5" s="239" t="s">
        <v>840</v>
      </c>
      <c r="B5" s="239"/>
      <c r="C5" s="239"/>
      <c r="D5" s="239"/>
      <c r="E5" s="239"/>
      <c r="F5" s="239"/>
      <c r="G5" s="239"/>
      <c r="H5" s="239"/>
      <c r="I5" s="239"/>
    </row>
    <row r="6" spans="1:10" ht="15.95" customHeight="1" x14ac:dyDescent="0.25">
      <c r="A6" s="97"/>
      <c r="B6" s="98"/>
      <c r="C6" s="98"/>
      <c r="D6" s="98"/>
      <c r="E6" s="99"/>
      <c r="F6" s="98"/>
      <c r="G6" s="98"/>
      <c r="H6" s="98"/>
      <c r="I6" s="98"/>
    </row>
    <row r="7" spans="1:10" ht="15.2" customHeight="1" x14ac:dyDescent="0.25">
      <c r="A7" s="240" t="s">
        <v>668</v>
      </c>
      <c r="B7" s="240"/>
      <c r="C7" s="240"/>
      <c r="D7" s="240"/>
      <c r="E7" s="240"/>
      <c r="F7" s="240"/>
      <c r="G7" s="240"/>
      <c r="H7" s="240"/>
      <c r="I7" s="240"/>
    </row>
    <row r="8" spans="1:10" ht="31.9" customHeight="1" x14ac:dyDescent="0.25">
      <c r="A8" s="100" t="s">
        <v>370</v>
      </c>
      <c r="B8" s="85" t="s">
        <v>766</v>
      </c>
      <c r="C8" s="85" t="s">
        <v>767</v>
      </c>
      <c r="D8" s="83" t="s">
        <v>770</v>
      </c>
      <c r="E8" s="85" t="s">
        <v>768</v>
      </c>
      <c r="F8" s="85" t="s">
        <v>769</v>
      </c>
      <c r="G8" s="101" t="s">
        <v>371</v>
      </c>
      <c r="H8" s="102" t="s">
        <v>372</v>
      </c>
      <c r="I8" s="103" t="s">
        <v>489</v>
      </c>
    </row>
    <row r="9" spans="1:10" x14ac:dyDescent="0.25">
      <c r="A9" s="67" t="s">
        <v>16</v>
      </c>
      <c r="B9" s="68" t="s">
        <v>17</v>
      </c>
      <c r="C9" s="68" t="s">
        <v>18</v>
      </c>
      <c r="D9" s="68"/>
      <c r="E9" s="104" t="s">
        <v>19</v>
      </c>
      <c r="F9" s="68" t="s">
        <v>20</v>
      </c>
      <c r="G9" s="68" t="s">
        <v>21</v>
      </c>
      <c r="H9" s="67" t="s">
        <v>22</v>
      </c>
      <c r="I9" s="68" t="s">
        <v>23</v>
      </c>
    </row>
    <row r="10" spans="1:10" ht="42.75" x14ac:dyDescent="0.25">
      <c r="A10" s="69" t="s">
        <v>455</v>
      </c>
      <c r="B10" s="70" t="s">
        <v>32</v>
      </c>
      <c r="C10" s="70"/>
      <c r="D10" s="70"/>
      <c r="E10" s="105"/>
      <c r="F10" s="70"/>
      <c r="G10" s="106">
        <f>G11+G53+G61+G79+G113+G181+G198+G211+G224</f>
        <v>6754</v>
      </c>
      <c r="H10" s="106">
        <f>H11+H53+H61+H79+H113+H181+H198+H211+H224</f>
        <v>3870.56052</v>
      </c>
      <c r="I10" s="106">
        <f>I11+I53+I61+I79+I113+I181+I198+I211+I224</f>
        <v>3184.6105199999997</v>
      </c>
      <c r="J10" s="107">
        <f>G10+H10+I10</f>
        <v>13809.171039999999</v>
      </c>
    </row>
    <row r="11" spans="1:10" x14ac:dyDescent="0.25">
      <c r="A11" s="73" t="s">
        <v>373</v>
      </c>
      <c r="B11" s="74" t="s">
        <v>32</v>
      </c>
      <c r="C11" s="74" t="s">
        <v>757</v>
      </c>
      <c r="D11" s="74" t="s">
        <v>764</v>
      </c>
      <c r="E11" s="108"/>
      <c r="F11" s="74"/>
      <c r="G11" s="109">
        <f>G18+G12+G33+G39</f>
        <v>3879.5</v>
      </c>
      <c r="H11" s="109">
        <f t="shared" ref="H11:I11" si="0">H18+H12+H33+H39</f>
        <v>2597.8605200000002</v>
      </c>
      <c r="I11" s="109">
        <f t="shared" si="0"/>
        <v>2316</v>
      </c>
      <c r="J11" s="107">
        <f t="shared" ref="J11:J74" si="1">G11+H11+I11</f>
        <v>8793.3605200000002</v>
      </c>
    </row>
    <row r="12" spans="1:10" ht="63.75" x14ac:dyDescent="0.25">
      <c r="A12" s="87" t="s">
        <v>374</v>
      </c>
      <c r="B12" s="110" t="s">
        <v>32</v>
      </c>
      <c r="C12" s="110" t="s">
        <v>757</v>
      </c>
      <c r="D12" s="110" t="s">
        <v>758</v>
      </c>
      <c r="E12" s="111"/>
      <c r="F12" s="110"/>
      <c r="G12" s="112">
        <f>G13</f>
        <v>732</v>
      </c>
      <c r="H12" s="112">
        <f t="shared" ref="H12:I16" si="2">H13</f>
        <v>1055</v>
      </c>
      <c r="I12" s="112">
        <f t="shared" si="2"/>
        <v>1016</v>
      </c>
      <c r="J12" s="107">
        <f t="shared" si="1"/>
        <v>2803</v>
      </c>
    </row>
    <row r="13" spans="1:10" ht="51" outlineLevel="1" x14ac:dyDescent="0.25">
      <c r="A13" s="113" t="s">
        <v>456</v>
      </c>
      <c r="B13" s="114" t="s">
        <v>32</v>
      </c>
      <c r="C13" s="114" t="s">
        <v>757</v>
      </c>
      <c r="D13" s="114" t="s">
        <v>758</v>
      </c>
      <c r="E13" s="115" t="s">
        <v>605</v>
      </c>
      <c r="F13" s="114"/>
      <c r="G13" s="116">
        <f>G14</f>
        <v>732</v>
      </c>
      <c r="H13" s="116">
        <f t="shared" si="2"/>
        <v>1055</v>
      </c>
      <c r="I13" s="116">
        <f t="shared" si="2"/>
        <v>1016</v>
      </c>
      <c r="J13" s="107">
        <f t="shared" si="1"/>
        <v>2803</v>
      </c>
    </row>
    <row r="14" spans="1:10" outlineLevel="1" x14ac:dyDescent="0.25">
      <c r="A14" s="117" t="s">
        <v>375</v>
      </c>
      <c r="B14" s="118" t="s">
        <v>32</v>
      </c>
      <c r="C14" s="118" t="s">
        <v>757</v>
      </c>
      <c r="D14" s="118" t="s">
        <v>758</v>
      </c>
      <c r="E14" s="119" t="s">
        <v>772</v>
      </c>
      <c r="F14" s="118"/>
      <c r="G14" s="116">
        <f>G15</f>
        <v>732</v>
      </c>
      <c r="H14" s="116">
        <f t="shared" si="2"/>
        <v>1055</v>
      </c>
      <c r="I14" s="116">
        <f t="shared" si="2"/>
        <v>1016</v>
      </c>
      <c r="J14" s="107">
        <f t="shared" si="1"/>
        <v>2803</v>
      </c>
    </row>
    <row r="15" spans="1:10" ht="38.25" outlineLevel="1" x14ac:dyDescent="0.25">
      <c r="A15" s="120" t="s">
        <v>376</v>
      </c>
      <c r="B15" s="121" t="s">
        <v>32</v>
      </c>
      <c r="C15" s="121" t="s">
        <v>757</v>
      </c>
      <c r="D15" s="121" t="s">
        <v>758</v>
      </c>
      <c r="E15" s="122" t="s">
        <v>773</v>
      </c>
      <c r="F15" s="121"/>
      <c r="G15" s="116">
        <f>G16</f>
        <v>732</v>
      </c>
      <c r="H15" s="116">
        <f t="shared" si="2"/>
        <v>1055</v>
      </c>
      <c r="I15" s="116">
        <f t="shared" si="2"/>
        <v>1016</v>
      </c>
      <c r="J15" s="107">
        <f t="shared" si="1"/>
        <v>2803</v>
      </c>
    </row>
    <row r="16" spans="1:10" ht="51" outlineLevel="1" x14ac:dyDescent="0.25">
      <c r="A16" s="89" t="s">
        <v>382</v>
      </c>
      <c r="B16" s="123" t="s">
        <v>32</v>
      </c>
      <c r="C16" s="123" t="s">
        <v>757</v>
      </c>
      <c r="D16" s="123" t="s">
        <v>758</v>
      </c>
      <c r="E16" s="124" t="s">
        <v>774</v>
      </c>
      <c r="F16" s="123"/>
      <c r="G16" s="116">
        <f>G17</f>
        <v>732</v>
      </c>
      <c r="H16" s="116">
        <f t="shared" si="2"/>
        <v>1055</v>
      </c>
      <c r="I16" s="116">
        <f t="shared" si="2"/>
        <v>1016</v>
      </c>
      <c r="J16" s="107">
        <f t="shared" si="1"/>
        <v>2803</v>
      </c>
    </row>
    <row r="17" spans="1:10" ht="76.5" outlineLevel="1" x14ac:dyDescent="0.25">
      <c r="A17" s="76" t="s">
        <v>378</v>
      </c>
      <c r="B17" s="77" t="s">
        <v>32</v>
      </c>
      <c r="C17" s="77" t="s">
        <v>757</v>
      </c>
      <c r="D17" s="77" t="s">
        <v>758</v>
      </c>
      <c r="E17" s="124" t="s">
        <v>774</v>
      </c>
      <c r="F17" s="77" t="s">
        <v>36</v>
      </c>
      <c r="G17" s="116">
        <f>'Бюджетная роспись'!J11/1000</f>
        <v>732</v>
      </c>
      <c r="H17" s="116">
        <f>'Бюджетная роспись'!O11/1000</f>
        <v>1055</v>
      </c>
      <c r="I17" s="116">
        <f>'Бюджетная роспись'!P11/1000</f>
        <v>1016</v>
      </c>
      <c r="J17" s="107">
        <f t="shared" si="1"/>
        <v>2803</v>
      </c>
    </row>
    <row r="18" spans="1:10" ht="63.75" x14ac:dyDescent="0.25">
      <c r="A18" s="87" t="s">
        <v>374</v>
      </c>
      <c r="B18" s="110" t="s">
        <v>32</v>
      </c>
      <c r="C18" s="110" t="s">
        <v>757</v>
      </c>
      <c r="D18" s="110" t="s">
        <v>760</v>
      </c>
      <c r="E18" s="111" t="s">
        <v>775</v>
      </c>
      <c r="F18" s="110"/>
      <c r="G18" s="112">
        <f>G19</f>
        <v>2260</v>
      </c>
      <c r="H18" s="112">
        <f t="shared" ref="H18:I19" si="3">H19</f>
        <v>1542.86052</v>
      </c>
      <c r="I18" s="112">
        <f t="shared" si="3"/>
        <v>1300</v>
      </c>
      <c r="J18" s="107">
        <f t="shared" si="1"/>
        <v>5102.8605200000002</v>
      </c>
    </row>
    <row r="19" spans="1:10" ht="51" outlineLevel="1" x14ac:dyDescent="0.25">
      <c r="A19" s="113" t="s">
        <v>456</v>
      </c>
      <c r="B19" s="114" t="s">
        <v>32</v>
      </c>
      <c r="C19" s="114" t="s">
        <v>757</v>
      </c>
      <c r="D19" s="114" t="s">
        <v>760</v>
      </c>
      <c r="E19" s="115" t="s">
        <v>605</v>
      </c>
      <c r="F19" s="114"/>
      <c r="G19" s="116">
        <f>G20</f>
        <v>2260</v>
      </c>
      <c r="H19" s="116">
        <f t="shared" si="3"/>
        <v>1542.86052</v>
      </c>
      <c r="I19" s="116">
        <f t="shared" si="3"/>
        <v>1300</v>
      </c>
      <c r="J19" s="107">
        <f t="shared" si="1"/>
        <v>5102.8605200000002</v>
      </c>
    </row>
    <row r="20" spans="1:10" outlineLevel="1" x14ac:dyDescent="0.25">
      <c r="A20" s="117" t="s">
        <v>375</v>
      </c>
      <c r="B20" s="118" t="s">
        <v>32</v>
      </c>
      <c r="C20" s="118" t="s">
        <v>757</v>
      </c>
      <c r="D20" s="118" t="s">
        <v>760</v>
      </c>
      <c r="E20" s="119" t="s">
        <v>772</v>
      </c>
      <c r="F20" s="118"/>
      <c r="G20" s="116">
        <f>G21+G30</f>
        <v>2260</v>
      </c>
      <c r="H20" s="116">
        <f t="shared" ref="H20:I20" si="4">H21+H30</f>
        <v>1542.86052</v>
      </c>
      <c r="I20" s="116">
        <f t="shared" si="4"/>
        <v>1300</v>
      </c>
      <c r="J20" s="107">
        <f t="shared" si="1"/>
        <v>5102.8605200000002</v>
      </c>
    </row>
    <row r="21" spans="1:10" ht="38.25" outlineLevel="1" x14ac:dyDescent="0.25">
      <c r="A21" s="120" t="s">
        <v>376</v>
      </c>
      <c r="B21" s="121" t="s">
        <v>32</v>
      </c>
      <c r="C21" s="121" t="s">
        <v>757</v>
      </c>
      <c r="D21" s="121" t="s">
        <v>760</v>
      </c>
      <c r="E21" s="122" t="s">
        <v>773</v>
      </c>
      <c r="F21" s="121"/>
      <c r="G21" s="116">
        <f>G22+G26+G28</f>
        <v>2260</v>
      </c>
      <c r="H21" s="116">
        <f t="shared" ref="H21:I21" si="5">H22+H26+H28</f>
        <v>1542.86052</v>
      </c>
      <c r="I21" s="116">
        <f t="shared" si="5"/>
        <v>1300</v>
      </c>
      <c r="J21" s="107">
        <f t="shared" si="1"/>
        <v>5102.8605200000002</v>
      </c>
    </row>
    <row r="22" spans="1:10" ht="63.75" outlineLevel="1" x14ac:dyDescent="0.25">
      <c r="A22" s="89" t="s">
        <v>377</v>
      </c>
      <c r="B22" s="123" t="s">
        <v>32</v>
      </c>
      <c r="C22" s="123" t="s">
        <v>757</v>
      </c>
      <c r="D22" s="123" t="s">
        <v>760</v>
      </c>
      <c r="E22" s="125" t="s">
        <v>776</v>
      </c>
      <c r="F22" s="123"/>
      <c r="G22" s="116">
        <f>G23+G24+G25</f>
        <v>2260</v>
      </c>
      <c r="H22" s="116">
        <f t="shared" ref="H22:I22" si="6">H23+H24+H25</f>
        <v>1542.86052</v>
      </c>
      <c r="I22" s="116">
        <f t="shared" si="6"/>
        <v>1300</v>
      </c>
      <c r="J22" s="107">
        <f t="shared" si="1"/>
        <v>5102.8605200000002</v>
      </c>
    </row>
    <row r="23" spans="1:10" ht="76.5" outlineLevel="1" x14ac:dyDescent="0.25">
      <c r="A23" s="76" t="s">
        <v>378</v>
      </c>
      <c r="B23" s="77" t="s">
        <v>32</v>
      </c>
      <c r="C23" s="77" t="s">
        <v>757</v>
      </c>
      <c r="D23" s="77" t="s">
        <v>760</v>
      </c>
      <c r="E23" s="124" t="s">
        <v>776</v>
      </c>
      <c r="F23" s="77" t="s">
        <v>36</v>
      </c>
      <c r="G23" s="116">
        <f>'Бюджетная роспись'!J20/1000</f>
        <v>1016</v>
      </c>
      <c r="H23" s="116">
        <f>'Бюджетная роспись'!O20/1000</f>
        <v>1142.86052</v>
      </c>
      <c r="I23" s="116">
        <f>'Бюджетная роспись'!P20/1000</f>
        <v>1000</v>
      </c>
      <c r="J23" s="107">
        <f t="shared" si="1"/>
        <v>3158.8605200000002</v>
      </c>
    </row>
    <row r="24" spans="1:10" ht="38.25" outlineLevel="1" x14ac:dyDescent="0.25">
      <c r="A24" s="76" t="s">
        <v>379</v>
      </c>
      <c r="B24" s="77" t="s">
        <v>32</v>
      </c>
      <c r="C24" s="77" t="s">
        <v>757</v>
      </c>
      <c r="D24" s="77" t="s">
        <v>760</v>
      </c>
      <c r="E24" s="124" t="s">
        <v>776</v>
      </c>
      <c r="F24" s="77" t="s">
        <v>61</v>
      </c>
      <c r="G24" s="116">
        <f>'Бюджетная роспись'!J31/1000</f>
        <v>1124</v>
      </c>
      <c r="H24" s="116">
        <f>'Бюджетная роспись'!O31/1000</f>
        <v>400</v>
      </c>
      <c r="I24" s="116">
        <f>'Бюджетная роспись'!P31/1000</f>
        <v>300</v>
      </c>
      <c r="J24" s="107">
        <f t="shared" si="1"/>
        <v>1824</v>
      </c>
    </row>
    <row r="25" spans="1:10" outlineLevel="1" x14ac:dyDescent="0.25">
      <c r="A25" s="76" t="s">
        <v>381</v>
      </c>
      <c r="B25" s="77" t="s">
        <v>32</v>
      </c>
      <c r="C25" s="77" t="s">
        <v>757</v>
      </c>
      <c r="D25" s="77" t="s">
        <v>760</v>
      </c>
      <c r="E25" s="124" t="s">
        <v>776</v>
      </c>
      <c r="F25" s="77" t="s">
        <v>159</v>
      </c>
      <c r="G25" s="116">
        <f>'Бюджетная роспись'!J75/1000</f>
        <v>120</v>
      </c>
      <c r="H25" s="116">
        <f>'Бюджетная роспись'!O75/1000</f>
        <v>0</v>
      </c>
      <c r="I25" s="116">
        <f>'Бюджетная роспись'!P75/1000</f>
        <v>0</v>
      </c>
      <c r="J25" s="107">
        <f t="shared" si="1"/>
        <v>120</v>
      </c>
    </row>
    <row r="26" spans="1:10" ht="51" outlineLevel="1" x14ac:dyDescent="0.25">
      <c r="A26" s="89" t="s">
        <v>382</v>
      </c>
      <c r="B26" s="123" t="s">
        <v>32</v>
      </c>
      <c r="C26" s="123" t="s">
        <v>757</v>
      </c>
      <c r="D26" s="123" t="s">
        <v>760</v>
      </c>
      <c r="E26" s="125" t="s">
        <v>774</v>
      </c>
      <c r="F26" s="123"/>
      <c r="G26" s="116">
        <f>G27</f>
        <v>0</v>
      </c>
      <c r="H26" s="116">
        <f t="shared" ref="H26:I26" si="7">H27</f>
        <v>0</v>
      </c>
      <c r="I26" s="116">
        <f t="shared" si="7"/>
        <v>0</v>
      </c>
      <c r="J26" s="107">
        <f t="shared" si="1"/>
        <v>0</v>
      </c>
    </row>
    <row r="27" spans="1:10" ht="76.5" outlineLevel="1" x14ac:dyDescent="0.25">
      <c r="A27" s="76" t="s">
        <v>378</v>
      </c>
      <c r="B27" s="77" t="s">
        <v>32</v>
      </c>
      <c r="C27" s="77" t="s">
        <v>757</v>
      </c>
      <c r="D27" s="77" t="s">
        <v>760</v>
      </c>
      <c r="E27" s="124" t="s">
        <v>774</v>
      </c>
      <c r="F27" s="77" t="s">
        <v>36</v>
      </c>
      <c r="G27" s="116">
        <f>'Бюджетная роспись'!J87/1000</f>
        <v>0</v>
      </c>
      <c r="H27" s="116">
        <f>'Бюджетная роспись'!O87/1000</f>
        <v>0</v>
      </c>
      <c r="I27" s="116">
        <f>'Бюджетная роспись'!P87/1000</f>
        <v>0</v>
      </c>
      <c r="J27" s="107">
        <f t="shared" si="1"/>
        <v>0</v>
      </c>
    </row>
    <row r="28" spans="1:10" ht="51" outlineLevel="1" x14ac:dyDescent="0.25">
      <c r="A28" s="76" t="s">
        <v>487</v>
      </c>
      <c r="B28" s="123" t="s">
        <v>32</v>
      </c>
      <c r="C28" s="123" t="s">
        <v>757</v>
      </c>
      <c r="D28" s="123" t="s">
        <v>760</v>
      </c>
      <c r="E28" s="124" t="s">
        <v>777</v>
      </c>
      <c r="F28" s="123"/>
      <c r="G28" s="116">
        <f>G29</f>
        <v>0</v>
      </c>
      <c r="H28" s="116">
        <f t="shared" ref="H28:I28" si="8">H29</f>
        <v>0</v>
      </c>
      <c r="I28" s="116">
        <f t="shared" si="8"/>
        <v>0</v>
      </c>
      <c r="J28" s="107">
        <f t="shared" si="1"/>
        <v>0</v>
      </c>
    </row>
    <row r="29" spans="1:10" ht="38.25" outlineLevel="1" x14ac:dyDescent="0.25">
      <c r="A29" s="76" t="s">
        <v>379</v>
      </c>
      <c r="B29" s="77" t="s">
        <v>32</v>
      </c>
      <c r="C29" s="77" t="s">
        <v>757</v>
      </c>
      <c r="D29" s="77" t="s">
        <v>760</v>
      </c>
      <c r="E29" s="124" t="s">
        <v>777</v>
      </c>
      <c r="F29" s="77" t="s">
        <v>61</v>
      </c>
      <c r="G29" s="116">
        <f>'Бюджетная роспись'!J93/1000</f>
        <v>0</v>
      </c>
      <c r="H29" s="116">
        <f>'Бюджетная роспись'!O93/1000</f>
        <v>0</v>
      </c>
      <c r="I29" s="116">
        <f>'Бюджетная роспись'!P93/1000</f>
        <v>0</v>
      </c>
      <c r="J29" s="107">
        <f t="shared" si="1"/>
        <v>0</v>
      </c>
    </row>
    <row r="30" spans="1:10" ht="63.75" outlineLevel="1" x14ac:dyDescent="0.25">
      <c r="A30" s="120" t="s">
        <v>386</v>
      </c>
      <c r="B30" s="121" t="s">
        <v>32</v>
      </c>
      <c r="C30" s="121" t="s">
        <v>757</v>
      </c>
      <c r="D30" s="121" t="s">
        <v>760</v>
      </c>
      <c r="E30" s="122" t="s">
        <v>778</v>
      </c>
      <c r="F30" s="121"/>
      <c r="G30" s="116">
        <f>G31</f>
        <v>0</v>
      </c>
      <c r="H30" s="116">
        <f t="shared" ref="H30:I31" si="9">H31</f>
        <v>0</v>
      </c>
      <c r="I30" s="116">
        <f t="shared" si="9"/>
        <v>0</v>
      </c>
      <c r="J30" s="107">
        <f t="shared" si="1"/>
        <v>0</v>
      </c>
    </row>
    <row r="31" spans="1:10" ht="63.75" outlineLevel="1" x14ac:dyDescent="0.25">
      <c r="A31" s="89" t="s">
        <v>377</v>
      </c>
      <c r="B31" s="123" t="s">
        <v>32</v>
      </c>
      <c r="C31" s="123" t="s">
        <v>757</v>
      </c>
      <c r="D31" s="123" t="s">
        <v>760</v>
      </c>
      <c r="E31" s="126" t="s">
        <v>779</v>
      </c>
      <c r="F31" s="123"/>
      <c r="G31" s="116">
        <f>G32</f>
        <v>0</v>
      </c>
      <c r="H31" s="116">
        <f t="shared" si="9"/>
        <v>0</v>
      </c>
      <c r="I31" s="116">
        <f t="shared" si="9"/>
        <v>0</v>
      </c>
      <c r="J31" s="107">
        <f t="shared" si="1"/>
        <v>0</v>
      </c>
    </row>
    <row r="32" spans="1:10" outlineLevel="1" x14ac:dyDescent="0.25">
      <c r="A32" s="76" t="s">
        <v>381</v>
      </c>
      <c r="B32" s="77" t="s">
        <v>32</v>
      </c>
      <c r="C32" s="77" t="s">
        <v>757</v>
      </c>
      <c r="D32" s="77" t="s">
        <v>760</v>
      </c>
      <c r="E32" s="126" t="s">
        <v>779</v>
      </c>
      <c r="F32" s="127" t="s">
        <v>154</v>
      </c>
      <c r="G32" s="116">
        <f>'Бюджетная роспись'!J98/1000</f>
        <v>0</v>
      </c>
      <c r="H32" s="116">
        <f>'Бюджетная роспись'!O98/1000</f>
        <v>0</v>
      </c>
      <c r="I32" s="116">
        <f>'Бюджетная роспись'!P98/1000</f>
        <v>0</v>
      </c>
      <c r="J32" s="107">
        <f t="shared" si="1"/>
        <v>0</v>
      </c>
    </row>
    <row r="33" spans="1:10" x14ac:dyDescent="0.25">
      <c r="A33" s="87" t="s">
        <v>383</v>
      </c>
      <c r="B33" s="110" t="s">
        <v>32</v>
      </c>
      <c r="C33" s="110" t="s">
        <v>757</v>
      </c>
      <c r="D33" s="110" t="s">
        <v>26</v>
      </c>
      <c r="E33" s="111" t="s">
        <v>775</v>
      </c>
      <c r="F33" s="110"/>
      <c r="G33" s="112">
        <f>G34</f>
        <v>1</v>
      </c>
      <c r="H33" s="112">
        <f t="shared" ref="H33:I37" si="10">H34</f>
        <v>0</v>
      </c>
      <c r="I33" s="112">
        <f t="shared" si="10"/>
        <v>0</v>
      </c>
      <c r="J33" s="107">
        <f t="shared" si="1"/>
        <v>1</v>
      </c>
    </row>
    <row r="34" spans="1:10" ht="51" outlineLevel="1" x14ac:dyDescent="0.25">
      <c r="A34" s="113" t="s">
        <v>456</v>
      </c>
      <c r="B34" s="114" t="s">
        <v>32</v>
      </c>
      <c r="C34" s="114" t="s">
        <v>757</v>
      </c>
      <c r="D34" s="114" t="s">
        <v>26</v>
      </c>
      <c r="E34" s="115" t="s">
        <v>605</v>
      </c>
      <c r="F34" s="114"/>
      <c r="G34" s="116">
        <f>G35</f>
        <v>1</v>
      </c>
      <c r="H34" s="116">
        <f t="shared" si="10"/>
        <v>0</v>
      </c>
      <c r="I34" s="116">
        <f t="shared" si="10"/>
        <v>0</v>
      </c>
      <c r="J34" s="107">
        <f t="shared" si="1"/>
        <v>1</v>
      </c>
    </row>
    <row r="35" spans="1:10" outlineLevel="1" x14ac:dyDescent="0.25">
      <c r="A35" s="117" t="s">
        <v>375</v>
      </c>
      <c r="B35" s="118" t="s">
        <v>32</v>
      </c>
      <c r="C35" s="118" t="s">
        <v>757</v>
      </c>
      <c r="D35" s="118" t="s">
        <v>26</v>
      </c>
      <c r="E35" s="119" t="s">
        <v>772</v>
      </c>
      <c r="F35" s="118"/>
      <c r="G35" s="116">
        <f>G36</f>
        <v>1</v>
      </c>
      <c r="H35" s="116">
        <f t="shared" si="10"/>
        <v>0</v>
      </c>
      <c r="I35" s="116">
        <f t="shared" si="10"/>
        <v>0</v>
      </c>
      <c r="J35" s="107">
        <f t="shared" si="1"/>
        <v>1</v>
      </c>
    </row>
    <row r="36" spans="1:10" ht="25.5" outlineLevel="1" x14ac:dyDescent="0.25">
      <c r="A36" s="120" t="s">
        <v>384</v>
      </c>
      <c r="B36" s="121" t="s">
        <v>32</v>
      </c>
      <c r="C36" s="121" t="s">
        <v>757</v>
      </c>
      <c r="D36" s="121" t="s">
        <v>26</v>
      </c>
      <c r="E36" s="122" t="s">
        <v>609</v>
      </c>
      <c r="F36" s="121"/>
      <c r="G36" s="116">
        <f>G37</f>
        <v>1</v>
      </c>
      <c r="H36" s="116">
        <f t="shared" si="10"/>
        <v>0</v>
      </c>
      <c r="I36" s="116">
        <f t="shared" si="10"/>
        <v>0</v>
      </c>
      <c r="J36" s="107">
        <f t="shared" si="1"/>
        <v>1</v>
      </c>
    </row>
    <row r="37" spans="1:10" ht="25.5" outlineLevel="1" x14ac:dyDescent="0.25">
      <c r="A37" s="89" t="s">
        <v>457</v>
      </c>
      <c r="B37" s="123" t="s">
        <v>32</v>
      </c>
      <c r="C37" s="123" t="s">
        <v>757</v>
      </c>
      <c r="D37" s="123" t="s">
        <v>26</v>
      </c>
      <c r="E37" s="125" t="s">
        <v>780</v>
      </c>
      <c r="F37" s="123"/>
      <c r="G37" s="116">
        <f>G38</f>
        <v>1</v>
      </c>
      <c r="H37" s="116">
        <f t="shared" si="10"/>
        <v>0</v>
      </c>
      <c r="I37" s="116">
        <f t="shared" si="10"/>
        <v>0</v>
      </c>
      <c r="J37" s="107">
        <f t="shared" si="1"/>
        <v>1</v>
      </c>
    </row>
    <row r="38" spans="1:10" outlineLevel="1" x14ac:dyDescent="0.25">
      <c r="A38" s="76" t="s">
        <v>381</v>
      </c>
      <c r="B38" s="77" t="s">
        <v>32</v>
      </c>
      <c r="C38" s="77" t="s">
        <v>757</v>
      </c>
      <c r="D38" s="77" t="s">
        <v>26</v>
      </c>
      <c r="E38" s="124" t="s">
        <v>780</v>
      </c>
      <c r="F38" s="77" t="s">
        <v>159</v>
      </c>
      <c r="G38" s="116">
        <f>'Бюджетная роспись'!J105/1000</f>
        <v>1</v>
      </c>
      <c r="H38" s="116">
        <f>'Бюджетная роспись'!O105/1000</f>
        <v>0</v>
      </c>
      <c r="I38" s="116">
        <f>'Бюджетная роспись'!P105/1000</f>
        <v>0</v>
      </c>
      <c r="J38" s="107">
        <f t="shared" si="1"/>
        <v>1</v>
      </c>
    </row>
    <row r="39" spans="1:10" x14ac:dyDescent="0.25">
      <c r="A39" s="87" t="s">
        <v>385</v>
      </c>
      <c r="B39" s="110" t="s">
        <v>32</v>
      </c>
      <c r="C39" s="110" t="s">
        <v>757</v>
      </c>
      <c r="D39" s="110" t="s">
        <v>28</v>
      </c>
      <c r="E39" s="111" t="s">
        <v>775</v>
      </c>
      <c r="F39" s="110"/>
      <c r="G39" s="112">
        <f>G40</f>
        <v>886.5</v>
      </c>
      <c r="H39" s="112">
        <f t="shared" ref="H39:I41" si="11">H40</f>
        <v>0</v>
      </c>
      <c r="I39" s="112">
        <f t="shared" si="11"/>
        <v>0</v>
      </c>
      <c r="J39" s="107">
        <f t="shared" si="1"/>
        <v>886.5</v>
      </c>
    </row>
    <row r="40" spans="1:10" ht="51" outlineLevel="1" x14ac:dyDescent="0.25">
      <c r="A40" s="113" t="s">
        <v>456</v>
      </c>
      <c r="B40" s="114" t="s">
        <v>32</v>
      </c>
      <c r="C40" s="114" t="s">
        <v>757</v>
      </c>
      <c r="D40" s="114" t="s">
        <v>28</v>
      </c>
      <c r="E40" s="115" t="s">
        <v>605</v>
      </c>
      <c r="F40" s="114"/>
      <c r="G40" s="116">
        <f>G41</f>
        <v>886.5</v>
      </c>
      <c r="H40" s="116">
        <f t="shared" si="11"/>
        <v>0</v>
      </c>
      <c r="I40" s="116">
        <f t="shared" si="11"/>
        <v>0</v>
      </c>
      <c r="J40" s="107">
        <f t="shared" si="1"/>
        <v>886.5</v>
      </c>
    </row>
    <row r="41" spans="1:10" outlineLevel="1" x14ac:dyDescent="0.25">
      <c r="A41" s="117" t="s">
        <v>375</v>
      </c>
      <c r="B41" s="118" t="s">
        <v>32</v>
      </c>
      <c r="C41" s="118" t="s">
        <v>757</v>
      </c>
      <c r="D41" s="118" t="s">
        <v>28</v>
      </c>
      <c r="E41" s="119" t="s">
        <v>772</v>
      </c>
      <c r="F41" s="118"/>
      <c r="G41" s="116">
        <f>G42</f>
        <v>886.5</v>
      </c>
      <c r="H41" s="116">
        <f t="shared" si="11"/>
        <v>0</v>
      </c>
      <c r="I41" s="116">
        <f t="shared" si="11"/>
        <v>0</v>
      </c>
      <c r="J41" s="107">
        <f t="shared" si="1"/>
        <v>886.5</v>
      </c>
    </row>
    <row r="42" spans="1:10" ht="63.75" outlineLevel="1" x14ac:dyDescent="0.25">
      <c r="A42" s="120" t="s">
        <v>386</v>
      </c>
      <c r="B42" s="121" t="s">
        <v>32</v>
      </c>
      <c r="C42" s="121" t="s">
        <v>757</v>
      </c>
      <c r="D42" s="121" t="s">
        <v>28</v>
      </c>
      <c r="E42" s="122" t="s">
        <v>778</v>
      </c>
      <c r="F42" s="121"/>
      <c r="G42" s="116">
        <f>G43+G45+G47+G49+G51</f>
        <v>886.5</v>
      </c>
      <c r="H42" s="116">
        <f t="shared" ref="H42:I42" si="12">H43+H45+H47+H49+H51</f>
        <v>0</v>
      </c>
      <c r="I42" s="116">
        <f t="shared" si="12"/>
        <v>0</v>
      </c>
      <c r="J42" s="107">
        <f t="shared" si="1"/>
        <v>886.5</v>
      </c>
    </row>
    <row r="43" spans="1:10" ht="89.25" outlineLevel="1" x14ac:dyDescent="0.25">
      <c r="A43" s="89" t="s">
        <v>387</v>
      </c>
      <c r="B43" s="123" t="s">
        <v>32</v>
      </c>
      <c r="C43" s="123" t="s">
        <v>757</v>
      </c>
      <c r="D43" s="123" t="s">
        <v>28</v>
      </c>
      <c r="E43" s="125" t="s">
        <v>781</v>
      </c>
      <c r="F43" s="123"/>
      <c r="G43" s="116">
        <f>G44</f>
        <v>23.6</v>
      </c>
      <c r="H43" s="116">
        <f t="shared" ref="H43:I43" si="13">H44</f>
        <v>0</v>
      </c>
      <c r="I43" s="116">
        <f t="shared" si="13"/>
        <v>0</v>
      </c>
      <c r="J43" s="107">
        <f t="shared" si="1"/>
        <v>23.6</v>
      </c>
    </row>
    <row r="44" spans="1:10" outlineLevel="1" x14ac:dyDescent="0.25">
      <c r="A44" s="76" t="s">
        <v>388</v>
      </c>
      <c r="B44" s="77" t="s">
        <v>32</v>
      </c>
      <c r="C44" s="77" t="s">
        <v>757</v>
      </c>
      <c r="D44" s="77" t="s">
        <v>28</v>
      </c>
      <c r="E44" s="124" t="s">
        <v>781</v>
      </c>
      <c r="F44" s="77" t="s">
        <v>154</v>
      </c>
      <c r="G44" s="116">
        <f>'Бюджетная роспись'!J108/1000</f>
        <v>23.6</v>
      </c>
      <c r="H44" s="116">
        <f>'Бюджетная роспись'!O108/1000</f>
        <v>0</v>
      </c>
      <c r="I44" s="116">
        <f>'Бюджетная роспись'!P108/1000</f>
        <v>0</v>
      </c>
      <c r="J44" s="107">
        <f t="shared" si="1"/>
        <v>23.6</v>
      </c>
    </row>
    <row r="45" spans="1:10" ht="76.5" outlineLevel="1" x14ac:dyDescent="0.25">
      <c r="A45" s="89" t="s">
        <v>389</v>
      </c>
      <c r="B45" s="123" t="s">
        <v>32</v>
      </c>
      <c r="C45" s="123" t="s">
        <v>757</v>
      </c>
      <c r="D45" s="123" t="s">
        <v>28</v>
      </c>
      <c r="E45" s="125" t="s">
        <v>782</v>
      </c>
      <c r="F45" s="123"/>
      <c r="G45" s="116">
        <f>G46</f>
        <v>5.6</v>
      </c>
      <c r="H45" s="116">
        <f t="shared" ref="H45:I45" si="14">H46</f>
        <v>0</v>
      </c>
      <c r="I45" s="116">
        <f t="shared" si="14"/>
        <v>0</v>
      </c>
      <c r="J45" s="107">
        <f t="shared" si="1"/>
        <v>5.6</v>
      </c>
    </row>
    <row r="46" spans="1:10" outlineLevel="1" x14ac:dyDescent="0.25">
      <c r="A46" s="76" t="s">
        <v>388</v>
      </c>
      <c r="B46" s="77" t="s">
        <v>32</v>
      </c>
      <c r="C46" s="77" t="s">
        <v>757</v>
      </c>
      <c r="D46" s="77" t="s">
        <v>28</v>
      </c>
      <c r="E46" s="124" t="s">
        <v>782</v>
      </c>
      <c r="F46" s="77" t="s">
        <v>154</v>
      </c>
      <c r="G46" s="116">
        <f>'Бюджетная роспись'!J112/1000</f>
        <v>5.6</v>
      </c>
      <c r="H46" s="116">
        <f>'Бюджетная роспись'!O112/1000</f>
        <v>0</v>
      </c>
      <c r="I46" s="116">
        <f>'Бюджетная роспись'!P112/1000</f>
        <v>0</v>
      </c>
      <c r="J46" s="107">
        <f t="shared" si="1"/>
        <v>5.6</v>
      </c>
    </row>
    <row r="47" spans="1:10" ht="76.5" outlineLevel="1" x14ac:dyDescent="0.25">
      <c r="A47" s="89" t="s">
        <v>390</v>
      </c>
      <c r="B47" s="123" t="s">
        <v>32</v>
      </c>
      <c r="C47" s="123" t="s">
        <v>757</v>
      </c>
      <c r="D47" s="123" t="s">
        <v>28</v>
      </c>
      <c r="E47" s="125" t="s">
        <v>783</v>
      </c>
      <c r="F47" s="123"/>
      <c r="G47" s="116">
        <f>G48</f>
        <v>2</v>
      </c>
      <c r="H47" s="116">
        <f t="shared" ref="H47:I47" si="15">H48</f>
        <v>0</v>
      </c>
      <c r="I47" s="116">
        <f t="shared" si="15"/>
        <v>0</v>
      </c>
      <c r="J47" s="107">
        <f t="shared" si="1"/>
        <v>2</v>
      </c>
    </row>
    <row r="48" spans="1:10" outlineLevel="1" x14ac:dyDescent="0.25">
      <c r="A48" s="76" t="s">
        <v>388</v>
      </c>
      <c r="B48" s="77" t="s">
        <v>32</v>
      </c>
      <c r="C48" s="77" t="s">
        <v>757</v>
      </c>
      <c r="D48" s="77" t="s">
        <v>28</v>
      </c>
      <c r="E48" s="124" t="s">
        <v>783</v>
      </c>
      <c r="F48" s="77" t="s">
        <v>154</v>
      </c>
      <c r="G48" s="116">
        <f>'Бюджетная роспись'!J116/1000</f>
        <v>2</v>
      </c>
      <c r="H48" s="116">
        <f>'Бюджетная роспись'!O116/1000</f>
        <v>0</v>
      </c>
      <c r="I48" s="116">
        <f>'Бюджетная роспись'!P116/1000</f>
        <v>0</v>
      </c>
      <c r="J48" s="107">
        <f t="shared" si="1"/>
        <v>2</v>
      </c>
    </row>
    <row r="49" spans="1:10" ht="76.5" outlineLevel="1" x14ac:dyDescent="0.25">
      <c r="A49" s="89" t="s">
        <v>391</v>
      </c>
      <c r="B49" s="123" t="s">
        <v>32</v>
      </c>
      <c r="C49" s="123" t="s">
        <v>757</v>
      </c>
      <c r="D49" s="123" t="s">
        <v>28</v>
      </c>
      <c r="E49" s="125" t="s">
        <v>784</v>
      </c>
      <c r="F49" s="123"/>
      <c r="G49" s="116">
        <f>G50</f>
        <v>40.200000000000003</v>
      </c>
      <c r="H49" s="116">
        <f t="shared" ref="H49:I49" si="16">H50</f>
        <v>0</v>
      </c>
      <c r="I49" s="116">
        <f t="shared" si="16"/>
        <v>0</v>
      </c>
      <c r="J49" s="107">
        <f t="shared" si="1"/>
        <v>40.200000000000003</v>
      </c>
    </row>
    <row r="50" spans="1:10" outlineLevel="1" x14ac:dyDescent="0.25">
      <c r="A50" s="76" t="s">
        <v>388</v>
      </c>
      <c r="B50" s="77" t="s">
        <v>32</v>
      </c>
      <c r="C50" s="77" t="s">
        <v>757</v>
      </c>
      <c r="D50" s="77" t="s">
        <v>28</v>
      </c>
      <c r="E50" s="124" t="s">
        <v>784</v>
      </c>
      <c r="F50" s="77" t="s">
        <v>154</v>
      </c>
      <c r="G50" s="116">
        <f>'Бюджетная роспись'!J120/1000</f>
        <v>40.200000000000003</v>
      </c>
      <c r="H50" s="116">
        <f>'Бюджетная роспись'!O120/1000</f>
        <v>0</v>
      </c>
      <c r="I50" s="116">
        <f>'Бюджетная роспись'!P120/1000</f>
        <v>0</v>
      </c>
      <c r="J50" s="107">
        <f t="shared" si="1"/>
        <v>40.200000000000003</v>
      </c>
    </row>
    <row r="51" spans="1:10" ht="76.5" outlineLevel="1" x14ac:dyDescent="0.25">
      <c r="A51" s="89" t="s">
        <v>392</v>
      </c>
      <c r="B51" s="123" t="s">
        <v>32</v>
      </c>
      <c r="C51" s="123" t="s">
        <v>757</v>
      </c>
      <c r="D51" s="123" t="s">
        <v>28</v>
      </c>
      <c r="E51" s="125" t="s">
        <v>785</v>
      </c>
      <c r="F51" s="123"/>
      <c r="G51" s="116">
        <f>G52</f>
        <v>815.1</v>
      </c>
      <c r="H51" s="116">
        <f t="shared" ref="H51:I51" si="17">H52</f>
        <v>0</v>
      </c>
      <c r="I51" s="116">
        <f t="shared" si="17"/>
        <v>0</v>
      </c>
      <c r="J51" s="107">
        <f t="shared" si="1"/>
        <v>815.1</v>
      </c>
    </row>
    <row r="52" spans="1:10" outlineLevel="1" x14ac:dyDescent="0.25">
      <c r="A52" s="76" t="s">
        <v>388</v>
      </c>
      <c r="B52" s="77" t="s">
        <v>32</v>
      </c>
      <c r="C52" s="77" t="s">
        <v>757</v>
      </c>
      <c r="D52" s="77" t="s">
        <v>28</v>
      </c>
      <c r="E52" s="124" t="s">
        <v>785</v>
      </c>
      <c r="F52" s="77" t="s">
        <v>154</v>
      </c>
      <c r="G52" s="116">
        <f>'Бюджетная роспись'!J124/1000</f>
        <v>815.1</v>
      </c>
      <c r="H52" s="116">
        <f>'Бюджетная роспись'!O124/1000</f>
        <v>0</v>
      </c>
      <c r="I52" s="116">
        <f>'Бюджетная роспись'!P124/1000</f>
        <v>0</v>
      </c>
      <c r="J52" s="107">
        <f t="shared" si="1"/>
        <v>815.1</v>
      </c>
    </row>
    <row r="53" spans="1:10" x14ac:dyDescent="0.25">
      <c r="A53" s="73" t="s">
        <v>486</v>
      </c>
      <c r="B53" s="74" t="s">
        <v>32</v>
      </c>
      <c r="C53" s="74" t="s">
        <v>758</v>
      </c>
      <c r="D53" s="74" t="s">
        <v>764</v>
      </c>
      <c r="E53" s="108" t="s">
        <v>775</v>
      </c>
      <c r="F53" s="74"/>
      <c r="G53" s="109">
        <f>G54</f>
        <v>118.4</v>
      </c>
      <c r="H53" s="109">
        <f t="shared" ref="H53:I57" si="18">H54</f>
        <v>122.7</v>
      </c>
      <c r="I53" s="109">
        <f t="shared" si="18"/>
        <v>122.7</v>
      </c>
      <c r="J53" s="107">
        <f t="shared" si="1"/>
        <v>363.8</v>
      </c>
    </row>
    <row r="54" spans="1:10" x14ac:dyDescent="0.25">
      <c r="A54" s="87" t="s">
        <v>485</v>
      </c>
      <c r="B54" s="110" t="s">
        <v>32</v>
      </c>
      <c r="C54" s="110" t="s">
        <v>758</v>
      </c>
      <c r="D54" s="110" t="s">
        <v>759</v>
      </c>
      <c r="E54" s="111" t="s">
        <v>775</v>
      </c>
      <c r="F54" s="110"/>
      <c r="G54" s="112">
        <f>G55</f>
        <v>118.4</v>
      </c>
      <c r="H54" s="112">
        <f t="shared" si="18"/>
        <v>122.7</v>
      </c>
      <c r="I54" s="112">
        <f t="shared" si="18"/>
        <v>122.7</v>
      </c>
      <c r="J54" s="107">
        <f t="shared" si="1"/>
        <v>363.8</v>
      </c>
    </row>
    <row r="55" spans="1:10" ht="51" outlineLevel="1" x14ac:dyDescent="0.25">
      <c r="A55" s="113" t="s">
        <v>456</v>
      </c>
      <c r="B55" s="114" t="s">
        <v>32</v>
      </c>
      <c r="C55" s="114" t="s">
        <v>758</v>
      </c>
      <c r="D55" s="114" t="s">
        <v>759</v>
      </c>
      <c r="E55" s="115" t="s">
        <v>605</v>
      </c>
      <c r="F55" s="114"/>
      <c r="G55" s="116">
        <f>G56</f>
        <v>118.4</v>
      </c>
      <c r="H55" s="116">
        <f t="shared" si="18"/>
        <v>122.7</v>
      </c>
      <c r="I55" s="116">
        <f t="shared" si="18"/>
        <v>122.7</v>
      </c>
      <c r="J55" s="107">
        <f t="shared" si="1"/>
        <v>363.8</v>
      </c>
    </row>
    <row r="56" spans="1:10" outlineLevel="1" x14ac:dyDescent="0.25">
      <c r="A56" s="117" t="s">
        <v>375</v>
      </c>
      <c r="B56" s="118" t="s">
        <v>32</v>
      </c>
      <c r="C56" s="118" t="s">
        <v>758</v>
      </c>
      <c r="D56" s="118" t="s">
        <v>759</v>
      </c>
      <c r="E56" s="119" t="s">
        <v>772</v>
      </c>
      <c r="F56" s="118"/>
      <c r="G56" s="116">
        <f>G57</f>
        <v>118.4</v>
      </c>
      <c r="H56" s="116">
        <f t="shared" si="18"/>
        <v>122.7</v>
      </c>
      <c r="I56" s="116">
        <f t="shared" si="18"/>
        <v>122.7</v>
      </c>
      <c r="J56" s="107">
        <f t="shared" si="1"/>
        <v>363.8</v>
      </c>
    </row>
    <row r="57" spans="1:10" ht="63.75" outlineLevel="1" x14ac:dyDescent="0.25">
      <c r="A57" s="120" t="s">
        <v>386</v>
      </c>
      <c r="B57" s="121" t="s">
        <v>32</v>
      </c>
      <c r="C57" s="121" t="s">
        <v>758</v>
      </c>
      <c r="D57" s="121" t="s">
        <v>759</v>
      </c>
      <c r="E57" s="122" t="s">
        <v>778</v>
      </c>
      <c r="F57" s="121"/>
      <c r="G57" s="116">
        <f>G58</f>
        <v>118.4</v>
      </c>
      <c r="H57" s="116">
        <f t="shared" si="18"/>
        <v>122.7</v>
      </c>
      <c r="I57" s="116">
        <f t="shared" si="18"/>
        <v>122.7</v>
      </c>
      <c r="J57" s="107">
        <f t="shared" si="1"/>
        <v>363.8</v>
      </c>
    </row>
    <row r="58" spans="1:10" ht="89.25" outlineLevel="1" x14ac:dyDescent="0.25">
      <c r="A58" s="120" t="s">
        <v>484</v>
      </c>
      <c r="B58" s="123" t="s">
        <v>32</v>
      </c>
      <c r="C58" s="123" t="s">
        <v>758</v>
      </c>
      <c r="D58" s="123" t="s">
        <v>759</v>
      </c>
      <c r="E58" s="125" t="s">
        <v>786</v>
      </c>
      <c r="F58" s="123"/>
      <c r="G58" s="116">
        <f>G59+G60</f>
        <v>118.4</v>
      </c>
      <c r="H58" s="116">
        <f t="shared" ref="H58:I58" si="19">H59+H60</f>
        <v>122.7</v>
      </c>
      <c r="I58" s="116">
        <f t="shared" si="19"/>
        <v>122.7</v>
      </c>
      <c r="J58" s="107">
        <f t="shared" si="1"/>
        <v>363.8</v>
      </c>
    </row>
    <row r="59" spans="1:10" ht="76.5" outlineLevel="1" x14ac:dyDescent="0.25">
      <c r="A59" s="76" t="s">
        <v>378</v>
      </c>
      <c r="B59" s="77" t="s">
        <v>32</v>
      </c>
      <c r="C59" s="77" t="s">
        <v>758</v>
      </c>
      <c r="D59" s="77" t="s">
        <v>759</v>
      </c>
      <c r="E59" s="124" t="s">
        <v>786</v>
      </c>
      <c r="F59" s="77" t="s">
        <v>36</v>
      </c>
      <c r="G59" s="116">
        <f>'Бюджетная роспись'!J130/1000</f>
        <v>104.4</v>
      </c>
      <c r="H59" s="116">
        <f>'Бюджетная роспись'!O130/1000</f>
        <v>109.7</v>
      </c>
      <c r="I59" s="116">
        <f>'Бюджетная роспись'!P130/1000</f>
        <v>109.7</v>
      </c>
      <c r="J59" s="107">
        <f t="shared" si="1"/>
        <v>323.8</v>
      </c>
    </row>
    <row r="60" spans="1:10" ht="38.25" outlineLevel="1" x14ac:dyDescent="0.25">
      <c r="A60" s="76" t="s">
        <v>379</v>
      </c>
      <c r="B60" s="77" t="s">
        <v>32</v>
      </c>
      <c r="C60" s="77" t="s">
        <v>758</v>
      </c>
      <c r="D60" s="77" t="s">
        <v>759</v>
      </c>
      <c r="E60" s="124" t="s">
        <v>786</v>
      </c>
      <c r="F60" s="77" t="s">
        <v>61</v>
      </c>
      <c r="G60" s="116">
        <f>'Бюджетная роспись'!J135/1000</f>
        <v>14</v>
      </c>
      <c r="H60" s="116">
        <f>'Бюджетная роспись'!O135/1000</f>
        <v>13</v>
      </c>
      <c r="I60" s="116">
        <f>'Бюджетная роспись'!P135/1000</f>
        <v>13</v>
      </c>
      <c r="J60" s="107">
        <f t="shared" si="1"/>
        <v>40</v>
      </c>
    </row>
    <row r="61" spans="1:10" ht="25.5" x14ac:dyDescent="0.25">
      <c r="A61" s="73" t="s">
        <v>393</v>
      </c>
      <c r="B61" s="74" t="s">
        <v>32</v>
      </c>
      <c r="C61" s="74" t="s">
        <v>759</v>
      </c>
      <c r="D61" s="74" t="s">
        <v>764</v>
      </c>
      <c r="E61" s="108" t="s">
        <v>775</v>
      </c>
      <c r="F61" s="74"/>
      <c r="G61" s="109">
        <f>G62+G71</f>
        <v>420</v>
      </c>
      <c r="H61" s="109">
        <f t="shared" ref="H61:I61" si="20">H62+H71</f>
        <v>350</v>
      </c>
      <c r="I61" s="109">
        <f t="shared" si="20"/>
        <v>255.91051999999999</v>
      </c>
      <c r="J61" s="107">
        <f t="shared" si="1"/>
        <v>1025.9105199999999</v>
      </c>
    </row>
    <row r="62" spans="1:10" ht="51" x14ac:dyDescent="0.25">
      <c r="A62" s="87" t="s">
        <v>396</v>
      </c>
      <c r="B62" s="110" t="s">
        <v>32</v>
      </c>
      <c r="C62" s="110" t="s">
        <v>759</v>
      </c>
      <c r="D62" s="110" t="s">
        <v>25</v>
      </c>
      <c r="E62" s="111" t="s">
        <v>775</v>
      </c>
      <c r="F62" s="110"/>
      <c r="G62" s="112">
        <f>G63</f>
        <v>420</v>
      </c>
      <c r="H62" s="112">
        <f t="shared" ref="H62:I64" si="21">H63</f>
        <v>350</v>
      </c>
      <c r="I62" s="112">
        <f t="shared" si="21"/>
        <v>255.91051999999999</v>
      </c>
      <c r="J62" s="107">
        <f t="shared" si="1"/>
        <v>1025.9105199999999</v>
      </c>
    </row>
    <row r="63" spans="1:10" ht="51" outlineLevel="1" x14ac:dyDescent="0.25">
      <c r="A63" s="113" t="s">
        <v>456</v>
      </c>
      <c r="B63" s="114" t="s">
        <v>32</v>
      </c>
      <c r="C63" s="114" t="s">
        <v>759</v>
      </c>
      <c r="D63" s="114" t="s">
        <v>25</v>
      </c>
      <c r="E63" s="115" t="s">
        <v>605</v>
      </c>
      <c r="F63" s="114"/>
      <c r="G63" s="116">
        <f>G64</f>
        <v>420</v>
      </c>
      <c r="H63" s="116">
        <f t="shared" si="21"/>
        <v>350</v>
      </c>
      <c r="I63" s="116">
        <f t="shared" si="21"/>
        <v>255.91051999999999</v>
      </c>
      <c r="J63" s="107">
        <f t="shared" si="1"/>
        <v>1025.9105199999999</v>
      </c>
    </row>
    <row r="64" spans="1:10" outlineLevel="1" x14ac:dyDescent="0.25">
      <c r="A64" s="117" t="s">
        <v>375</v>
      </c>
      <c r="B64" s="118" t="s">
        <v>32</v>
      </c>
      <c r="C64" s="118" t="s">
        <v>759</v>
      </c>
      <c r="D64" s="118" t="s">
        <v>25</v>
      </c>
      <c r="E64" s="119" t="s">
        <v>772</v>
      </c>
      <c r="F64" s="118"/>
      <c r="G64" s="116">
        <f>G65</f>
        <v>420</v>
      </c>
      <c r="H64" s="116">
        <f t="shared" si="21"/>
        <v>350</v>
      </c>
      <c r="I64" s="116">
        <f t="shared" si="21"/>
        <v>255.91051999999999</v>
      </c>
      <c r="J64" s="107">
        <f t="shared" si="1"/>
        <v>1025.9105199999999</v>
      </c>
    </row>
    <row r="65" spans="1:10" ht="38.25" outlineLevel="1" x14ac:dyDescent="0.25">
      <c r="A65" s="120" t="s">
        <v>394</v>
      </c>
      <c r="B65" s="121" t="s">
        <v>32</v>
      </c>
      <c r="C65" s="121" t="s">
        <v>759</v>
      </c>
      <c r="D65" s="121" t="s">
        <v>25</v>
      </c>
      <c r="E65" s="122" t="s">
        <v>787</v>
      </c>
      <c r="F65" s="121"/>
      <c r="G65" s="116">
        <f>G66+G69</f>
        <v>420</v>
      </c>
      <c r="H65" s="116">
        <f t="shared" ref="H65:I65" si="22">H66+H69</f>
        <v>350</v>
      </c>
      <c r="I65" s="116">
        <f t="shared" si="22"/>
        <v>255.91051999999999</v>
      </c>
      <c r="J65" s="107">
        <f t="shared" si="1"/>
        <v>1025.9105199999999</v>
      </c>
    </row>
    <row r="66" spans="1:10" ht="25.5" outlineLevel="1" x14ac:dyDescent="0.25">
      <c r="A66" s="120" t="s">
        <v>482</v>
      </c>
      <c r="B66" s="123" t="s">
        <v>32</v>
      </c>
      <c r="C66" s="123" t="s">
        <v>759</v>
      </c>
      <c r="D66" s="123" t="s">
        <v>25</v>
      </c>
      <c r="E66" s="125" t="s">
        <v>788</v>
      </c>
      <c r="F66" s="123"/>
      <c r="G66" s="116">
        <f>G67+G68</f>
        <v>0</v>
      </c>
      <c r="H66" s="116">
        <f t="shared" ref="H66:I66" si="23">H67+H68</f>
        <v>0</v>
      </c>
      <c r="I66" s="116">
        <f t="shared" si="23"/>
        <v>0</v>
      </c>
      <c r="J66" s="107">
        <f t="shared" si="1"/>
        <v>0</v>
      </c>
    </row>
    <row r="67" spans="1:10" ht="38.25" outlineLevel="1" x14ac:dyDescent="0.25">
      <c r="A67" s="76" t="s">
        <v>379</v>
      </c>
      <c r="B67" s="77" t="s">
        <v>32</v>
      </c>
      <c r="C67" s="77" t="s">
        <v>759</v>
      </c>
      <c r="D67" s="77" t="s">
        <v>25</v>
      </c>
      <c r="E67" s="124" t="s">
        <v>788</v>
      </c>
      <c r="F67" s="77" t="s">
        <v>61</v>
      </c>
      <c r="G67" s="116">
        <f>'Бюджетная роспись'!J143/1000</f>
        <v>0</v>
      </c>
      <c r="H67" s="116">
        <f>'Бюджетная роспись'!O143/1000</f>
        <v>0</v>
      </c>
      <c r="I67" s="116">
        <f>'Бюджетная роспись'!P143/1000</f>
        <v>0</v>
      </c>
      <c r="J67" s="107">
        <f t="shared" si="1"/>
        <v>0</v>
      </c>
    </row>
    <row r="68" spans="1:10" ht="38.25" outlineLevel="1" x14ac:dyDescent="0.25">
      <c r="A68" s="120" t="s">
        <v>483</v>
      </c>
      <c r="B68" s="77" t="s">
        <v>32</v>
      </c>
      <c r="C68" s="77" t="s">
        <v>759</v>
      </c>
      <c r="D68" s="77" t="s">
        <v>25</v>
      </c>
      <c r="E68" s="124" t="s">
        <v>788</v>
      </c>
      <c r="F68" s="77" t="s">
        <v>224</v>
      </c>
      <c r="G68" s="116">
        <f>'Бюджетная роспись'!J157/1000</f>
        <v>0</v>
      </c>
      <c r="H68" s="116">
        <f>'Бюджетная роспись'!O157/1000</f>
        <v>0</v>
      </c>
      <c r="I68" s="116">
        <f>'Бюджетная роспись'!P157/1000</f>
        <v>0</v>
      </c>
      <c r="J68" s="107">
        <f t="shared" si="1"/>
        <v>0</v>
      </c>
    </row>
    <row r="69" spans="1:10" ht="51" outlineLevel="1" x14ac:dyDescent="0.25">
      <c r="A69" s="89" t="s">
        <v>395</v>
      </c>
      <c r="B69" s="123" t="s">
        <v>32</v>
      </c>
      <c r="C69" s="123" t="s">
        <v>759</v>
      </c>
      <c r="D69" s="123" t="s">
        <v>25</v>
      </c>
      <c r="E69" s="125" t="s">
        <v>789</v>
      </c>
      <c r="F69" s="123"/>
      <c r="G69" s="116">
        <f>G70</f>
        <v>420</v>
      </c>
      <c r="H69" s="116">
        <f t="shared" ref="H69:I69" si="24">H70</f>
        <v>350</v>
      </c>
      <c r="I69" s="116">
        <f t="shared" si="24"/>
        <v>255.91051999999999</v>
      </c>
      <c r="J69" s="107">
        <f t="shared" si="1"/>
        <v>1025.9105199999999</v>
      </c>
    </row>
    <row r="70" spans="1:10" ht="38.25" outlineLevel="1" x14ac:dyDescent="0.25">
      <c r="A70" s="76" t="s">
        <v>379</v>
      </c>
      <c r="B70" s="77" t="s">
        <v>32</v>
      </c>
      <c r="C70" s="77" t="s">
        <v>759</v>
      </c>
      <c r="D70" s="77" t="s">
        <v>25</v>
      </c>
      <c r="E70" s="124" t="s">
        <v>789</v>
      </c>
      <c r="F70" s="77" t="s">
        <v>61</v>
      </c>
      <c r="G70" s="116">
        <f>'Бюджетная роспись'!J161/1000</f>
        <v>420</v>
      </c>
      <c r="H70" s="116">
        <f>'Бюджетная роспись'!O161/1000</f>
        <v>350</v>
      </c>
      <c r="I70" s="116">
        <f>'Бюджетная роспись'!P161/1000</f>
        <v>255.91051999999999</v>
      </c>
      <c r="J70" s="107">
        <f t="shared" si="1"/>
        <v>1025.9105199999999</v>
      </c>
    </row>
    <row r="71" spans="1:10" ht="38.25" x14ac:dyDescent="0.25">
      <c r="A71" s="87" t="s">
        <v>397</v>
      </c>
      <c r="B71" s="110" t="s">
        <v>32</v>
      </c>
      <c r="C71" s="110" t="s">
        <v>759</v>
      </c>
      <c r="D71" s="110" t="s">
        <v>29</v>
      </c>
      <c r="E71" s="111" t="s">
        <v>775</v>
      </c>
      <c r="F71" s="110"/>
      <c r="G71" s="112">
        <f>G72</f>
        <v>0</v>
      </c>
      <c r="H71" s="112">
        <f t="shared" ref="H71:I73" si="25">H72</f>
        <v>0</v>
      </c>
      <c r="I71" s="112">
        <f t="shared" si="25"/>
        <v>0</v>
      </c>
      <c r="J71" s="107">
        <f t="shared" si="1"/>
        <v>0</v>
      </c>
    </row>
    <row r="72" spans="1:10" ht="51" outlineLevel="1" x14ac:dyDescent="0.25">
      <c r="A72" s="113" t="s">
        <v>456</v>
      </c>
      <c r="B72" s="114" t="s">
        <v>32</v>
      </c>
      <c r="C72" s="114" t="s">
        <v>759</v>
      </c>
      <c r="D72" s="114" t="s">
        <v>29</v>
      </c>
      <c r="E72" s="115" t="s">
        <v>605</v>
      </c>
      <c r="F72" s="114"/>
      <c r="G72" s="116">
        <f>G73</f>
        <v>0</v>
      </c>
      <c r="H72" s="116">
        <f t="shared" si="25"/>
        <v>0</v>
      </c>
      <c r="I72" s="116">
        <f t="shared" si="25"/>
        <v>0</v>
      </c>
      <c r="J72" s="107">
        <f t="shared" si="1"/>
        <v>0</v>
      </c>
    </row>
    <row r="73" spans="1:10" outlineLevel="1" x14ac:dyDescent="0.25">
      <c r="A73" s="117" t="s">
        <v>375</v>
      </c>
      <c r="B73" s="118" t="s">
        <v>32</v>
      </c>
      <c r="C73" s="118" t="s">
        <v>759</v>
      </c>
      <c r="D73" s="118" t="s">
        <v>29</v>
      </c>
      <c r="E73" s="119" t="s">
        <v>772</v>
      </c>
      <c r="F73" s="118"/>
      <c r="G73" s="116">
        <f>G74</f>
        <v>0</v>
      </c>
      <c r="H73" s="116">
        <f t="shared" si="25"/>
        <v>0</v>
      </c>
      <c r="I73" s="116">
        <f t="shared" si="25"/>
        <v>0</v>
      </c>
      <c r="J73" s="107">
        <f t="shared" si="1"/>
        <v>0</v>
      </c>
    </row>
    <row r="74" spans="1:10" ht="38.25" outlineLevel="1" x14ac:dyDescent="0.25">
      <c r="A74" s="120" t="s">
        <v>394</v>
      </c>
      <c r="B74" s="121" t="s">
        <v>32</v>
      </c>
      <c r="C74" s="121" t="s">
        <v>759</v>
      </c>
      <c r="D74" s="121" t="s">
        <v>29</v>
      </c>
      <c r="E74" s="122" t="s">
        <v>787</v>
      </c>
      <c r="F74" s="121"/>
      <c r="G74" s="116">
        <f>G75+G77</f>
        <v>0</v>
      </c>
      <c r="H74" s="116">
        <f t="shared" ref="H74:I74" si="26">H75+H77</f>
        <v>0</v>
      </c>
      <c r="I74" s="116">
        <f t="shared" si="26"/>
        <v>0</v>
      </c>
      <c r="J74" s="107">
        <f t="shared" si="1"/>
        <v>0</v>
      </c>
    </row>
    <row r="75" spans="1:10" ht="25.5" outlineLevel="1" x14ac:dyDescent="0.25">
      <c r="A75" s="120" t="s">
        <v>481</v>
      </c>
      <c r="B75" s="123" t="s">
        <v>32</v>
      </c>
      <c r="C75" s="123" t="s">
        <v>759</v>
      </c>
      <c r="D75" s="123" t="s">
        <v>29</v>
      </c>
      <c r="E75" s="126" t="s">
        <v>790</v>
      </c>
      <c r="F75" s="123"/>
      <c r="G75" s="116">
        <f>G76</f>
        <v>0</v>
      </c>
      <c r="H75" s="116">
        <f t="shared" ref="H75:I75" si="27">H76</f>
        <v>0</v>
      </c>
      <c r="I75" s="116">
        <f t="shared" si="27"/>
        <v>0</v>
      </c>
      <c r="J75" s="107">
        <f t="shared" ref="J75:J140" si="28">G75+H75+I75</f>
        <v>0</v>
      </c>
    </row>
    <row r="76" spans="1:10" ht="38.25" outlineLevel="1" x14ac:dyDescent="0.25">
      <c r="A76" s="76" t="s">
        <v>379</v>
      </c>
      <c r="B76" s="77" t="s">
        <v>32</v>
      </c>
      <c r="C76" s="77" t="s">
        <v>759</v>
      </c>
      <c r="D76" s="77" t="s">
        <v>29</v>
      </c>
      <c r="E76" s="126" t="s">
        <v>790</v>
      </c>
      <c r="F76" s="77" t="s">
        <v>61</v>
      </c>
      <c r="G76" s="116">
        <f>'Бюджетная роспись'!J176/1000</f>
        <v>0</v>
      </c>
      <c r="H76" s="116">
        <f>'Бюджетная роспись'!O176/1000</f>
        <v>0</v>
      </c>
      <c r="I76" s="116">
        <f>'Бюджетная роспись'!P176/1000</f>
        <v>0</v>
      </c>
      <c r="J76" s="107">
        <f t="shared" si="28"/>
        <v>0</v>
      </c>
    </row>
    <row r="77" spans="1:10" ht="38.25" outlineLevel="1" x14ac:dyDescent="0.25">
      <c r="A77" s="89" t="s">
        <v>398</v>
      </c>
      <c r="B77" s="123" t="s">
        <v>32</v>
      </c>
      <c r="C77" s="123" t="s">
        <v>759</v>
      </c>
      <c r="D77" s="123" t="s">
        <v>29</v>
      </c>
      <c r="E77" s="125" t="s">
        <v>791</v>
      </c>
      <c r="F77" s="123"/>
      <c r="G77" s="116">
        <f>G78</f>
        <v>0</v>
      </c>
      <c r="H77" s="116">
        <f t="shared" ref="H77:I77" si="29">H78</f>
        <v>0</v>
      </c>
      <c r="I77" s="116">
        <f t="shared" si="29"/>
        <v>0</v>
      </c>
      <c r="J77" s="107">
        <f t="shared" si="28"/>
        <v>0</v>
      </c>
    </row>
    <row r="78" spans="1:10" ht="38.25" outlineLevel="1" x14ac:dyDescent="0.25">
      <c r="A78" s="76" t="s">
        <v>379</v>
      </c>
      <c r="B78" s="77" t="s">
        <v>32</v>
      </c>
      <c r="C78" s="77" t="s">
        <v>759</v>
      </c>
      <c r="D78" s="77" t="s">
        <v>29</v>
      </c>
      <c r="E78" s="124" t="s">
        <v>791</v>
      </c>
      <c r="F78" s="77" t="s">
        <v>61</v>
      </c>
      <c r="G78" s="116">
        <f>'Бюджетная роспись'!J182/1000</f>
        <v>0</v>
      </c>
      <c r="H78" s="116">
        <f>'Бюджетная роспись'!O182/1000</f>
        <v>0</v>
      </c>
      <c r="I78" s="116">
        <f>'Бюджетная роспись'!P182/1000</f>
        <v>0</v>
      </c>
      <c r="J78" s="107">
        <f t="shared" si="28"/>
        <v>0</v>
      </c>
    </row>
    <row r="79" spans="1:10" x14ac:dyDescent="0.25">
      <c r="A79" s="73" t="s">
        <v>399</v>
      </c>
      <c r="B79" s="74" t="s">
        <v>32</v>
      </c>
      <c r="C79" s="74" t="s">
        <v>760</v>
      </c>
      <c r="D79" s="74" t="s">
        <v>764</v>
      </c>
      <c r="E79" s="108" t="s">
        <v>775</v>
      </c>
      <c r="F79" s="74"/>
      <c r="G79" s="109">
        <f>G80+G86+G92+G105</f>
        <v>831</v>
      </c>
      <c r="H79" s="109">
        <f t="shared" ref="H79:I79" si="30">H80+H86+H92+H105</f>
        <v>0</v>
      </c>
      <c r="I79" s="109">
        <f t="shared" si="30"/>
        <v>0</v>
      </c>
      <c r="J79" s="107">
        <f t="shared" si="28"/>
        <v>831</v>
      </c>
    </row>
    <row r="80" spans="1:10" x14ac:dyDescent="0.25">
      <c r="A80" s="87" t="s">
        <v>479</v>
      </c>
      <c r="B80" s="110" t="s">
        <v>32</v>
      </c>
      <c r="C80" s="110" t="s">
        <v>760</v>
      </c>
      <c r="D80" s="110" t="s">
        <v>757</v>
      </c>
      <c r="E80" s="111" t="s">
        <v>775</v>
      </c>
      <c r="F80" s="110"/>
      <c r="G80" s="112">
        <f>G81</f>
        <v>0</v>
      </c>
      <c r="H80" s="112">
        <f t="shared" ref="H80:I84" si="31">H81</f>
        <v>0</v>
      </c>
      <c r="I80" s="112">
        <f t="shared" si="31"/>
        <v>0</v>
      </c>
      <c r="J80" s="107">
        <f t="shared" si="28"/>
        <v>0</v>
      </c>
    </row>
    <row r="81" spans="1:10" ht="51" outlineLevel="1" x14ac:dyDescent="0.25">
      <c r="A81" s="113" t="s">
        <v>456</v>
      </c>
      <c r="B81" s="114" t="s">
        <v>32</v>
      </c>
      <c r="C81" s="114" t="s">
        <v>760</v>
      </c>
      <c r="D81" s="114" t="s">
        <v>757</v>
      </c>
      <c r="E81" s="115" t="s">
        <v>605</v>
      </c>
      <c r="F81" s="114"/>
      <c r="G81" s="116">
        <f>G82</f>
        <v>0</v>
      </c>
      <c r="H81" s="116">
        <f t="shared" si="31"/>
        <v>0</v>
      </c>
      <c r="I81" s="116">
        <f t="shared" si="31"/>
        <v>0</v>
      </c>
      <c r="J81" s="107">
        <f t="shared" si="28"/>
        <v>0</v>
      </c>
    </row>
    <row r="82" spans="1:10" outlineLevel="1" x14ac:dyDescent="0.25">
      <c r="A82" s="117" t="s">
        <v>375</v>
      </c>
      <c r="B82" s="118" t="s">
        <v>32</v>
      </c>
      <c r="C82" s="118" t="s">
        <v>760</v>
      </c>
      <c r="D82" s="118" t="s">
        <v>757</v>
      </c>
      <c r="E82" s="119" t="s">
        <v>772</v>
      </c>
      <c r="F82" s="118"/>
      <c r="G82" s="116">
        <f>G83</f>
        <v>0</v>
      </c>
      <c r="H82" s="116">
        <f t="shared" si="31"/>
        <v>0</v>
      </c>
      <c r="I82" s="116">
        <f t="shared" si="31"/>
        <v>0</v>
      </c>
      <c r="J82" s="107">
        <f t="shared" si="28"/>
        <v>0</v>
      </c>
    </row>
    <row r="83" spans="1:10" ht="25.5" outlineLevel="1" x14ac:dyDescent="0.25">
      <c r="A83" s="120" t="s">
        <v>384</v>
      </c>
      <c r="B83" s="121" t="s">
        <v>32</v>
      </c>
      <c r="C83" s="121" t="s">
        <v>760</v>
      </c>
      <c r="D83" s="121" t="s">
        <v>757</v>
      </c>
      <c r="E83" s="122" t="s">
        <v>609</v>
      </c>
      <c r="F83" s="121"/>
      <c r="G83" s="116">
        <f>G84</f>
        <v>0</v>
      </c>
      <c r="H83" s="116">
        <f t="shared" si="31"/>
        <v>0</v>
      </c>
      <c r="I83" s="116">
        <f t="shared" si="31"/>
        <v>0</v>
      </c>
      <c r="J83" s="107">
        <f t="shared" si="28"/>
        <v>0</v>
      </c>
    </row>
    <row r="84" spans="1:10" ht="38.25" outlineLevel="1" x14ac:dyDescent="0.25">
      <c r="A84" s="89" t="s">
        <v>480</v>
      </c>
      <c r="B84" s="123" t="s">
        <v>32</v>
      </c>
      <c r="C84" s="123" t="s">
        <v>760</v>
      </c>
      <c r="D84" s="123" t="s">
        <v>757</v>
      </c>
      <c r="E84" s="124" t="s">
        <v>792</v>
      </c>
      <c r="F84" s="123"/>
      <c r="G84" s="116">
        <f>G85</f>
        <v>0</v>
      </c>
      <c r="H84" s="116">
        <f t="shared" si="31"/>
        <v>0</v>
      </c>
      <c r="I84" s="116">
        <f t="shared" si="31"/>
        <v>0</v>
      </c>
      <c r="J84" s="107">
        <f t="shared" si="28"/>
        <v>0</v>
      </c>
    </row>
    <row r="85" spans="1:10" ht="38.25" outlineLevel="1" x14ac:dyDescent="0.25">
      <c r="A85" s="76" t="s">
        <v>379</v>
      </c>
      <c r="B85" s="77" t="s">
        <v>32</v>
      </c>
      <c r="C85" s="77" t="s">
        <v>760</v>
      </c>
      <c r="D85" s="77" t="s">
        <v>757</v>
      </c>
      <c r="E85" s="124" t="s">
        <v>792</v>
      </c>
      <c r="F85" s="77" t="s">
        <v>61</v>
      </c>
      <c r="G85" s="116">
        <f>'Бюджетная роспись'!J195/1000</f>
        <v>0</v>
      </c>
      <c r="H85" s="116">
        <f>'Бюджетная роспись'!O195/1000</f>
        <v>0</v>
      </c>
      <c r="I85" s="116">
        <f>'Бюджетная роспись'!P195/1000</f>
        <v>0</v>
      </c>
      <c r="J85" s="107">
        <f t="shared" si="28"/>
        <v>0</v>
      </c>
    </row>
    <row r="86" spans="1:10" x14ac:dyDescent="0.25">
      <c r="A86" s="87" t="s">
        <v>400</v>
      </c>
      <c r="B86" s="110" t="s">
        <v>32</v>
      </c>
      <c r="C86" s="110" t="s">
        <v>760</v>
      </c>
      <c r="D86" s="110" t="s">
        <v>762</v>
      </c>
      <c r="E86" s="111" t="s">
        <v>775</v>
      </c>
      <c r="F86" s="110"/>
      <c r="G86" s="112">
        <f>G87</f>
        <v>0</v>
      </c>
      <c r="H86" s="112">
        <f t="shared" ref="H86:I90" si="32">H87</f>
        <v>0</v>
      </c>
      <c r="I86" s="112">
        <f t="shared" si="32"/>
        <v>0</v>
      </c>
      <c r="J86" s="107">
        <f t="shared" si="28"/>
        <v>0</v>
      </c>
    </row>
    <row r="87" spans="1:10" ht="51" outlineLevel="1" x14ac:dyDescent="0.25">
      <c r="A87" s="113" t="s">
        <v>456</v>
      </c>
      <c r="B87" s="114" t="s">
        <v>32</v>
      </c>
      <c r="C87" s="114" t="s">
        <v>760</v>
      </c>
      <c r="D87" s="114" t="s">
        <v>762</v>
      </c>
      <c r="E87" s="115" t="s">
        <v>605</v>
      </c>
      <c r="F87" s="114"/>
      <c r="G87" s="116">
        <f>G88</f>
        <v>0</v>
      </c>
      <c r="H87" s="116">
        <f t="shared" si="32"/>
        <v>0</v>
      </c>
      <c r="I87" s="116">
        <f t="shared" si="32"/>
        <v>0</v>
      </c>
      <c r="J87" s="107">
        <f t="shared" si="28"/>
        <v>0</v>
      </c>
    </row>
    <row r="88" spans="1:10" outlineLevel="1" x14ac:dyDescent="0.25">
      <c r="A88" s="117" t="s">
        <v>375</v>
      </c>
      <c r="B88" s="118" t="s">
        <v>32</v>
      </c>
      <c r="C88" s="118" t="s">
        <v>760</v>
      </c>
      <c r="D88" s="118" t="s">
        <v>762</v>
      </c>
      <c r="E88" s="119" t="s">
        <v>772</v>
      </c>
      <c r="F88" s="118"/>
      <c r="G88" s="116">
        <f>G89</f>
        <v>0</v>
      </c>
      <c r="H88" s="116">
        <f t="shared" si="32"/>
        <v>0</v>
      </c>
      <c r="I88" s="116">
        <f t="shared" si="32"/>
        <v>0</v>
      </c>
      <c r="J88" s="107">
        <f t="shared" si="28"/>
        <v>0</v>
      </c>
    </row>
    <row r="89" spans="1:10" ht="25.5" outlineLevel="1" x14ac:dyDescent="0.25">
      <c r="A89" s="120" t="s">
        <v>384</v>
      </c>
      <c r="B89" s="121" t="s">
        <v>32</v>
      </c>
      <c r="C89" s="121" t="s">
        <v>760</v>
      </c>
      <c r="D89" s="121" t="s">
        <v>762</v>
      </c>
      <c r="E89" s="122" t="s">
        <v>609</v>
      </c>
      <c r="F89" s="121"/>
      <c r="G89" s="116">
        <f>G90</f>
        <v>0</v>
      </c>
      <c r="H89" s="116">
        <f t="shared" si="32"/>
        <v>0</v>
      </c>
      <c r="I89" s="116">
        <f t="shared" si="32"/>
        <v>0</v>
      </c>
      <c r="J89" s="107">
        <f t="shared" si="28"/>
        <v>0</v>
      </c>
    </row>
    <row r="90" spans="1:10" ht="63.75" outlineLevel="1" x14ac:dyDescent="0.25">
      <c r="A90" s="89" t="s">
        <v>401</v>
      </c>
      <c r="B90" s="123" t="s">
        <v>32</v>
      </c>
      <c r="C90" s="123" t="s">
        <v>760</v>
      </c>
      <c r="D90" s="123" t="s">
        <v>762</v>
      </c>
      <c r="E90" s="125" t="s">
        <v>793</v>
      </c>
      <c r="F90" s="123"/>
      <c r="G90" s="116">
        <f>G91</f>
        <v>0</v>
      </c>
      <c r="H90" s="116">
        <f t="shared" si="32"/>
        <v>0</v>
      </c>
      <c r="I90" s="116">
        <f t="shared" si="32"/>
        <v>0</v>
      </c>
      <c r="J90" s="107">
        <f t="shared" si="28"/>
        <v>0</v>
      </c>
    </row>
    <row r="91" spans="1:10" ht="38.25" outlineLevel="1" x14ac:dyDescent="0.25">
      <c r="A91" s="76" t="s">
        <v>379</v>
      </c>
      <c r="B91" s="77" t="s">
        <v>32</v>
      </c>
      <c r="C91" s="77" t="s">
        <v>760</v>
      </c>
      <c r="D91" s="77" t="s">
        <v>762</v>
      </c>
      <c r="E91" s="124" t="s">
        <v>793</v>
      </c>
      <c r="F91" s="77" t="s">
        <v>61</v>
      </c>
      <c r="G91" s="116">
        <f>'Бюджетная роспись'!J201/1000</f>
        <v>0</v>
      </c>
      <c r="H91" s="116">
        <f>'Бюджетная роспись'!O201/1000</f>
        <v>0</v>
      </c>
      <c r="I91" s="116">
        <f>'Бюджетная роспись'!P201/1000</f>
        <v>0</v>
      </c>
      <c r="J91" s="107">
        <f t="shared" si="28"/>
        <v>0</v>
      </c>
    </row>
    <row r="92" spans="1:10" x14ac:dyDescent="0.25">
      <c r="A92" s="87" t="s">
        <v>402</v>
      </c>
      <c r="B92" s="110" t="s">
        <v>32</v>
      </c>
      <c r="C92" s="110" t="s">
        <v>760</v>
      </c>
      <c r="D92" s="110" t="s">
        <v>765</v>
      </c>
      <c r="E92" s="111" t="s">
        <v>775</v>
      </c>
      <c r="F92" s="110"/>
      <c r="G92" s="112">
        <f>G93</f>
        <v>831</v>
      </c>
      <c r="H92" s="112">
        <f t="shared" ref="H92:I93" si="33">H93</f>
        <v>0</v>
      </c>
      <c r="I92" s="112">
        <f t="shared" si="33"/>
        <v>0</v>
      </c>
      <c r="J92" s="107">
        <f t="shared" si="28"/>
        <v>831</v>
      </c>
    </row>
    <row r="93" spans="1:10" ht="51" outlineLevel="1" x14ac:dyDescent="0.25">
      <c r="A93" s="113" t="s">
        <v>456</v>
      </c>
      <c r="B93" s="114" t="s">
        <v>32</v>
      </c>
      <c r="C93" s="114" t="s">
        <v>760</v>
      </c>
      <c r="D93" s="114" t="s">
        <v>765</v>
      </c>
      <c r="E93" s="115" t="s">
        <v>605</v>
      </c>
      <c r="F93" s="114"/>
      <c r="G93" s="116">
        <f>G94</f>
        <v>831</v>
      </c>
      <c r="H93" s="116">
        <f t="shared" si="33"/>
        <v>0</v>
      </c>
      <c r="I93" s="116">
        <f t="shared" si="33"/>
        <v>0</v>
      </c>
      <c r="J93" s="107">
        <f t="shared" si="28"/>
        <v>831</v>
      </c>
    </row>
    <row r="94" spans="1:10" ht="25.5" outlineLevel="1" x14ac:dyDescent="0.25">
      <c r="A94" s="117" t="s">
        <v>403</v>
      </c>
      <c r="B94" s="118" t="s">
        <v>32</v>
      </c>
      <c r="C94" s="118" t="s">
        <v>760</v>
      </c>
      <c r="D94" s="118" t="s">
        <v>765</v>
      </c>
      <c r="E94" s="119" t="s">
        <v>794</v>
      </c>
      <c r="F94" s="118"/>
      <c r="G94" s="116">
        <f>G95+G102</f>
        <v>831</v>
      </c>
      <c r="H94" s="116">
        <f t="shared" ref="H94:I94" si="34">H95+H102</f>
        <v>0</v>
      </c>
      <c r="I94" s="116">
        <f t="shared" si="34"/>
        <v>0</v>
      </c>
      <c r="J94" s="107">
        <f t="shared" si="28"/>
        <v>831</v>
      </c>
    </row>
    <row r="95" spans="1:10" ht="76.5" outlineLevel="1" x14ac:dyDescent="0.25">
      <c r="A95" s="120" t="s">
        <v>714</v>
      </c>
      <c r="B95" s="121" t="s">
        <v>32</v>
      </c>
      <c r="C95" s="121" t="s">
        <v>760</v>
      </c>
      <c r="D95" s="121" t="s">
        <v>765</v>
      </c>
      <c r="E95" s="122" t="s">
        <v>795</v>
      </c>
      <c r="F95" s="121"/>
      <c r="G95" s="116">
        <f>G96+G98</f>
        <v>831</v>
      </c>
      <c r="H95" s="116">
        <f t="shared" ref="H95:I95" si="35">H96+H98</f>
        <v>0</v>
      </c>
      <c r="I95" s="116">
        <f t="shared" si="35"/>
        <v>0</v>
      </c>
      <c r="J95" s="107">
        <f t="shared" si="28"/>
        <v>831</v>
      </c>
    </row>
    <row r="96" spans="1:10" outlineLevel="1" x14ac:dyDescent="0.25">
      <c r="A96" s="89" t="s">
        <v>478</v>
      </c>
      <c r="B96" s="123" t="s">
        <v>32</v>
      </c>
      <c r="C96" s="123" t="s">
        <v>760</v>
      </c>
      <c r="D96" s="123" t="s">
        <v>765</v>
      </c>
      <c r="E96" s="125" t="s">
        <v>796</v>
      </c>
      <c r="F96" s="123"/>
      <c r="G96" s="116">
        <f>G97</f>
        <v>831</v>
      </c>
      <c r="H96" s="116">
        <f t="shared" ref="H96:I96" si="36">H97</f>
        <v>0</v>
      </c>
      <c r="I96" s="116">
        <f t="shared" si="36"/>
        <v>0</v>
      </c>
      <c r="J96" s="107">
        <f t="shared" si="28"/>
        <v>831</v>
      </c>
    </row>
    <row r="97" spans="1:10" ht="38.25" outlineLevel="1" x14ac:dyDescent="0.25">
      <c r="A97" s="76" t="s">
        <v>379</v>
      </c>
      <c r="B97" s="77" t="s">
        <v>32</v>
      </c>
      <c r="C97" s="77" t="s">
        <v>760</v>
      </c>
      <c r="D97" s="77" t="s">
        <v>765</v>
      </c>
      <c r="E97" s="124" t="s">
        <v>796</v>
      </c>
      <c r="F97" s="77" t="s">
        <v>61</v>
      </c>
      <c r="G97" s="116">
        <f>'Бюджетная роспись'!J207/1000</f>
        <v>831</v>
      </c>
      <c r="H97" s="116">
        <f>'Бюджетная роспись'!O207/1000</f>
        <v>0</v>
      </c>
      <c r="I97" s="116">
        <f>'Бюджетная роспись'!P207/1000</f>
        <v>0</v>
      </c>
      <c r="J97" s="107">
        <f t="shared" si="28"/>
        <v>831</v>
      </c>
    </row>
    <row r="98" spans="1:10" outlineLevel="1" x14ac:dyDescent="0.25">
      <c r="A98" s="89" t="s">
        <v>404</v>
      </c>
      <c r="B98" s="123" t="s">
        <v>32</v>
      </c>
      <c r="C98" s="123" t="s">
        <v>760</v>
      </c>
      <c r="D98" s="123" t="s">
        <v>765</v>
      </c>
      <c r="E98" s="125" t="s">
        <v>797</v>
      </c>
      <c r="F98" s="123"/>
      <c r="G98" s="116">
        <f>G99</f>
        <v>0</v>
      </c>
      <c r="H98" s="116">
        <f t="shared" ref="H98:I98" si="37">H99</f>
        <v>0</v>
      </c>
      <c r="I98" s="116">
        <f t="shared" si="37"/>
        <v>0</v>
      </c>
      <c r="J98" s="107">
        <f t="shared" si="28"/>
        <v>0</v>
      </c>
    </row>
    <row r="99" spans="1:10" ht="38.25" outlineLevel="1" x14ac:dyDescent="0.25">
      <c r="A99" s="76" t="s">
        <v>379</v>
      </c>
      <c r="B99" s="77" t="s">
        <v>32</v>
      </c>
      <c r="C99" s="77" t="s">
        <v>760</v>
      </c>
      <c r="D99" s="77" t="s">
        <v>765</v>
      </c>
      <c r="E99" s="124" t="s">
        <v>797</v>
      </c>
      <c r="F99" s="77" t="s">
        <v>61</v>
      </c>
      <c r="G99" s="116">
        <f>'Бюджетная роспись'!J218/1000</f>
        <v>0</v>
      </c>
      <c r="H99" s="116">
        <f>'Бюджетная роспись'!O218/1000</f>
        <v>0</v>
      </c>
      <c r="I99" s="116">
        <f>'Бюджетная роспись'!P218/1000</f>
        <v>0</v>
      </c>
      <c r="J99" s="107">
        <f t="shared" si="28"/>
        <v>0</v>
      </c>
    </row>
    <row r="100" spans="1:10" ht="38.25" outlineLevel="1" x14ac:dyDescent="0.25">
      <c r="A100" s="89" t="s">
        <v>405</v>
      </c>
      <c r="B100" s="123" t="s">
        <v>32</v>
      </c>
      <c r="C100" s="123" t="s">
        <v>760</v>
      </c>
      <c r="D100" s="123" t="s">
        <v>765</v>
      </c>
      <c r="E100" s="125" t="s">
        <v>798</v>
      </c>
      <c r="F100" s="123"/>
      <c r="G100" s="116">
        <f>G101</f>
        <v>0</v>
      </c>
      <c r="H100" s="116">
        <f t="shared" ref="H100:I100" si="38">H101</f>
        <v>0</v>
      </c>
      <c r="I100" s="116">
        <f t="shared" si="38"/>
        <v>0</v>
      </c>
      <c r="J100" s="107">
        <f t="shared" si="28"/>
        <v>0</v>
      </c>
    </row>
    <row r="101" spans="1:10" ht="38.25" outlineLevel="1" x14ac:dyDescent="0.25">
      <c r="A101" s="76" t="s">
        <v>379</v>
      </c>
      <c r="B101" s="77" t="s">
        <v>32</v>
      </c>
      <c r="C101" s="77" t="s">
        <v>760</v>
      </c>
      <c r="D101" s="77" t="s">
        <v>765</v>
      </c>
      <c r="E101" s="124" t="s">
        <v>798</v>
      </c>
      <c r="F101" s="77" t="s">
        <v>61</v>
      </c>
      <c r="G101" s="116">
        <f>'Бюджетная роспись'!J230/1000</f>
        <v>0</v>
      </c>
      <c r="H101" s="116">
        <f>'Бюджетная роспись'!O230/1000</f>
        <v>0</v>
      </c>
      <c r="I101" s="116">
        <f>'Бюджетная роспись'!P230/1000</f>
        <v>0</v>
      </c>
      <c r="J101" s="107">
        <f t="shared" si="28"/>
        <v>0</v>
      </c>
    </row>
    <row r="102" spans="1:10" ht="63.75" outlineLevel="1" x14ac:dyDescent="0.25">
      <c r="A102" s="120" t="s">
        <v>406</v>
      </c>
      <c r="B102" s="121" t="s">
        <v>32</v>
      </c>
      <c r="C102" s="121" t="s">
        <v>760</v>
      </c>
      <c r="D102" s="121" t="s">
        <v>765</v>
      </c>
      <c r="E102" s="122" t="s">
        <v>799</v>
      </c>
      <c r="F102" s="121"/>
      <c r="G102" s="116">
        <f>G103</f>
        <v>0</v>
      </c>
      <c r="H102" s="116">
        <f t="shared" ref="H102:I103" si="39">H103</f>
        <v>0</v>
      </c>
      <c r="I102" s="116">
        <f t="shared" si="39"/>
        <v>0</v>
      </c>
      <c r="J102" s="107">
        <f t="shared" si="28"/>
        <v>0</v>
      </c>
    </row>
    <row r="103" spans="1:10" outlineLevel="1" x14ac:dyDescent="0.25">
      <c r="A103" s="89" t="s">
        <v>404</v>
      </c>
      <c r="B103" s="123" t="s">
        <v>32</v>
      </c>
      <c r="C103" s="123" t="s">
        <v>760</v>
      </c>
      <c r="D103" s="123" t="s">
        <v>765</v>
      </c>
      <c r="E103" s="125" t="s">
        <v>800</v>
      </c>
      <c r="F103" s="123"/>
      <c r="G103" s="116">
        <f>G104</f>
        <v>0</v>
      </c>
      <c r="H103" s="116">
        <f t="shared" si="39"/>
        <v>0</v>
      </c>
      <c r="I103" s="116">
        <f t="shared" si="39"/>
        <v>0</v>
      </c>
      <c r="J103" s="107">
        <f t="shared" si="28"/>
        <v>0</v>
      </c>
    </row>
    <row r="104" spans="1:10" ht="38.25" outlineLevel="1" x14ac:dyDescent="0.25">
      <c r="A104" s="76" t="s">
        <v>379</v>
      </c>
      <c r="B104" s="77" t="s">
        <v>32</v>
      </c>
      <c r="C104" s="77" t="s">
        <v>760</v>
      </c>
      <c r="D104" s="77" t="s">
        <v>765</v>
      </c>
      <c r="E104" s="124" t="s">
        <v>800</v>
      </c>
      <c r="F104" s="77" t="s">
        <v>61</v>
      </c>
      <c r="G104" s="116">
        <f>'Бюджетная роспись'!J235/1000</f>
        <v>0</v>
      </c>
      <c r="H104" s="116">
        <f>'Бюджетная роспись'!O235/1000</f>
        <v>0</v>
      </c>
      <c r="I104" s="116">
        <f>'Бюджетная роспись'!P235/1000</f>
        <v>0</v>
      </c>
      <c r="J104" s="107">
        <f t="shared" si="28"/>
        <v>0</v>
      </c>
    </row>
    <row r="105" spans="1:10" ht="25.5" x14ac:dyDescent="0.25">
      <c r="A105" s="87" t="s">
        <v>408</v>
      </c>
      <c r="B105" s="110" t="s">
        <v>32</v>
      </c>
      <c r="C105" s="110" t="s">
        <v>760</v>
      </c>
      <c r="D105" s="110" t="s">
        <v>27</v>
      </c>
      <c r="E105" s="111" t="s">
        <v>775</v>
      </c>
      <c r="F105" s="110"/>
      <c r="G105" s="112">
        <f>G106</f>
        <v>0</v>
      </c>
      <c r="H105" s="112">
        <f t="shared" ref="H105:I107" si="40">H106</f>
        <v>0</v>
      </c>
      <c r="I105" s="112">
        <f t="shared" si="40"/>
        <v>0</v>
      </c>
      <c r="J105" s="107">
        <f t="shared" si="28"/>
        <v>0</v>
      </c>
    </row>
    <row r="106" spans="1:10" ht="51" outlineLevel="1" x14ac:dyDescent="0.25">
      <c r="A106" s="113" t="s">
        <v>456</v>
      </c>
      <c r="B106" s="114" t="s">
        <v>32</v>
      </c>
      <c r="C106" s="114" t="s">
        <v>760</v>
      </c>
      <c r="D106" s="114" t="s">
        <v>27</v>
      </c>
      <c r="E106" s="115" t="s">
        <v>605</v>
      </c>
      <c r="F106" s="114"/>
      <c r="G106" s="116">
        <f>G107</f>
        <v>0</v>
      </c>
      <c r="H106" s="116">
        <f t="shared" si="40"/>
        <v>0</v>
      </c>
      <c r="I106" s="116">
        <f t="shared" si="40"/>
        <v>0</v>
      </c>
      <c r="J106" s="107">
        <f t="shared" si="28"/>
        <v>0</v>
      </c>
    </row>
    <row r="107" spans="1:10" outlineLevel="1" x14ac:dyDescent="0.25">
      <c r="A107" s="117" t="s">
        <v>375</v>
      </c>
      <c r="B107" s="118" t="s">
        <v>32</v>
      </c>
      <c r="C107" s="118" t="s">
        <v>760</v>
      </c>
      <c r="D107" s="118" t="s">
        <v>27</v>
      </c>
      <c r="E107" s="119" t="s">
        <v>772</v>
      </c>
      <c r="F107" s="118"/>
      <c r="G107" s="116">
        <f>G108</f>
        <v>0</v>
      </c>
      <c r="H107" s="116">
        <f t="shared" si="40"/>
        <v>0</v>
      </c>
      <c r="I107" s="116">
        <f t="shared" si="40"/>
        <v>0</v>
      </c>
      <c r="J107" s="107">
        <f t="shared" si="28"/>
        <v>0</v>
      </c>
    </row>
    <row r="108" spans="1:10" ht="25.5" outlineLevel="1" x14ac:dyDescent="0.25">
      <c r="A108" s="120" t="s">
        <v>384</v>
      </c>
      <c r="B108" s="121" t="s">
        <v>32</v>
      </c>
      <c r="C108" s="121" t="s">
        <v>760</v>
      </c>
      <c r="D108" s="121" t="s">
        <v>27</v>
      </c>
      <c r="E108" s="122" t="s">
        <v>609</v>
      </c>
      <c r="F108" s="121"/>
      <c r="G108" s="116">
        <f>G109+G111</f>
        <v>0</v>
      </c>
      <c r="H108" s="116">
        <f t="shared" ref="H108:I108" si="41">H109+H111</f>
        <v>0</v>
      </c>
      <c r="I108" s="116">
        <f t="shared" si="41"/>
        <v>0</v>
      </c>
      <c r="J108" s="107">
        <f t="shared" si="28"/>
        <v>0</v>
      </c>
    </row>
    <row r="109" spans="1:10" ht="38.25" outlineLevel="1" x14ac:dyDescent="0.25">
      <c r="A109" s="89" t="s">
        <v>472</v>
      </c>
      <c r="B109" s="123" t="s">
        <v>32</v>
      </c>
      <c r="C109" s="123" t="s">
        <v>760</v>
      </c>
      <c r="D109" s="123" t="s">
        <v>27</v>
      </c>
      <c r="E109" s="125" t="s">
        <v>801</v>
      </c>
      <c r="F109" s="123"/>
      <c r="G109" s="116">
        <f>G110</f>
        <v>0</v>
      </c>
      <c r="H109" s="116">
        <f t="shared" ref="H109:I109" si="42">H110</f>
        <v>0</v>
      </c>
      <c r="I109" s="116">
        <f t="shared" si="42"/>
        <v>0</v>
      </c>
      <c r="J109" s="107">
        <f t="shared" si="28"/>
        <v>0</v>
      </c>
    </row>
    <row r="110" spans="1:10" ht="38.25" outlineLevel="1" x14ac:dyDescent="0.25">
      <c r="A110" s="76" t="s">
        <v>379</v>
      </c>
      <c r="B110" s="77" t="s">
        <v>32</v>
      </c>
      <c r="C110" s="77" t="s">
        <v>760</v>
      </c>
      <c r="D110" s="77" t="s">
        <v>27</v>
      </c>
      <c r="E110" s="124" t="s">
        <v>801</v>
      </c>
      <c r="F110" s="77" t="s">
        <v>61</v>
      </c>
      <c r="G110" s="116">
        <f>'Бюджетная роспись'!J240/1000</f>
        <v>0</v>
      </c>
      <c r="H110" s="116">
        <f>'Бюджетная роспись'!O240/1000</f>
        <v>0</v>
      </c>
      <c r="I110" s="116">
        <f>'Бюджетная роспись'!P240/1000</f>
        <v>0</v>
      </c>
      <c r="J110" s="107">
        <f t="shared" si="28"/>
        <v>0</v>
      </c>
    </row>
    <row r="111" spans="1:10" ht="51" outlineLevel="1" x14ac:dyDescent="0.25">
      <c r="A111" s="89" t="s">
        <v>409</v>
      </c>
      <c r="B111" s="123" t="s">
        <v>32</v>
      </c>
      <c r="C111" s="123" t="s">
        <v>760</v>
      </c>
      <c r="D111" s="123" t="s">
        <v>27</v>
      </c>
      <c r="E111" s="125" t="s">
        <v>802</v>
      </c>
      <c r="F111" s="123"/>
      <c r="G111" s="116">
        <f>G112</f>
        <v>0</v>
      </c>
      <c r="H111" s="116">
        <f t="shared" ref="H111:I111" si="43">H112</f>
        <v>0</v>
      </c>
      <c r="I111" s="116">
        <f t="shared" si="43"/>
        <v>0</v>
      </c>
      <c r="J111" s="107">
        <f t="shared" si="28"/>
        <v>0</v>
      </c>
    </row>
    <row r="112" spans="1:10" ht="38.25" outlineLevel="1" x14ac:dyDescent="0.25">
      <c r="A112" s="76" t="s">
        <v>379</v>
      </c>
      <c r="B112" s="77" t="s">
        <v>32</v>
      </c>
      <c r="C112" s="77" t="s">
        <v>760</v>
      </c>
      <c r="D112" s="77" t="s">
        <v>27</v>
      </c>
      <c r="E112" s="124" t="s">
        <v>802</v>
      </c>
      <c r="F112" s="77" t="s">
        <v>61</v>
      </c>
      <c r="G112" s="116">
        <f>'Бюджетная роспись'!J245/1000</f>
        <v>0</v>
      </c>
      <c r="H112" s="116">
        <f>'Бюджетная роспись'!O245/1000</f>
        <v>0</v>
      </c>
      <c r="I112" s="116">
        <f>'Бюджетная роспись'!P245/1000</f>
        <v>0</v>
      </c>
      <c r="J112" s="107">
        <f t="shared" si="28"/>
        <v>0</v>
      </c>
    </row>
    <row r="113" spans="1:10" ht="25.5" x14ac:dyDescent="0.25">
      <c r="A113" s="73" t="s">
        <v>410</v>
      </c>
      <c r="B113" s="74" t="s">
        <v>32</v>
      </c>
      <c r="C113" s="74" t="s">
        <v>761</v>
      </c>
      <c r="D113" s="74" t="s">
        <v>764</v>
      </c>
      <c r="E113" s="108" t="s">
        <v>775</v>
      </c>
      <c r="F113" s="74"/>
      <c r="G113" s="109">
        <f>G114+G122+G138+G172</f>
        <v>351.5</v>
      </c>
      <c r="H113" s="109">
        <f>H114+H122+H138+H172</f>
        <v>0</v>
      </c>
      <c r="I113" s="109">
        <f>I114+I122+I138+I172</f>
        <v>0</v>
      </c>
      <c r="J113" s="107">
        <f t="shared" si="28"/>
        <v>351.5</v>
      </c>
    </row>
    <row r="114" spans="1:10" x14ac:dyDescent="0.25">
      <c r="A114" s="87" t="s">
        <v>411</v>
      </c>
      <c r="B114" s="110" t="s">
        <v>32</v>
      </c>
      <c r="C114" s="110" t="s">
        <v>761</v>
      </c>
      <c r="D114" s="110" t="s">
        <v>757</v>
      </c>
      <c r="E114" s="111" t="s">
        <v>775</v>
      </c>
      <c r="F114" s="110"/>
      <c r="G114" s="112">
        <f>G115</f>
        <v>0</v>
      </c>
      <c r="H114" s="112">
        <f t="shared" ref="H114:I116" si="44">H115</f>
        <v>0</v>
      </c>
      <c r="I114" s="112">
        <f t="shared" si="44"/>
        <v>0</v>
      </c>
      <c r="J114" s="107">
        <f t="shared" si="28"/>
        <v>0</v>
      </c>
    </row>
    <row r="115" spans="1:10" ht="51" outlineLevel="1" x14ac:dyDescent="0.25">
      <c r="A115" s="113" t="s">
        <v>456</v>
      </c>
      <c r="B115" s="114" t="s">
        <v>32</v>
      </c>
      <c r="C115" s="114" t="s">
        <v>761</v>
      </c>
      <c r="D115" s="114" t="s">
        <v>757</v>
      </c>
      <c r="E115" s="115" t="s">
        <v>605</v>
      </c>
      <c r="F115" s="114"/>
      <c r="G115" s="116">
        <f>G116</f>
        <v>0</v>
      </c>
      <c r="H115" s="116">
        <f t="shared" si="44"/>
        <v>0</v>
      </c>
      <c r="I115" s="116">
        <f t="shared" si="44"/>
        <v>0</v>
      </c>
      <c r="J115" s="107">
        <f t="shared" si="28"/>
        <v>0</v>
      </c>
    </row>
    <row r="116" spans="1:10" ht="38.25" outlineLevel="1" x14ac:dyDescent="0.25">
      <c r="A116" s="117" t="s">
        <v>412</v>
      </c>
      <c r="B116" s="118" t="s">
        <v>32</v>
      </c>
      <c r="C116" s="118" t="s">
        <v>761</v>
      </c>
      <c r="D116" s="118" t="s">
        <v>757</v>
      </c>
      <c r="E116" s="119" t="s">
        <v>803</v>
      </c>
      <c r="F116" s="118"/>
      <c r="G116" s="116">
        <f>G117</f>
        <v>0</v>
      </c>
      <c r="H116" s="116">
        <f t="shared" si="44"/>
        <v>0</v>
      </c>
      <c r="I116" s="116">
        <f t="shared" si="44"/>
        <v>0</v>
      </c>
      <c r="J116" s="107">
        <f t="shared" si="28"/>
        <v>0</v>
      </c>
    </row>
    <row r="117" spans="1:10" ht="38.25" outlineLevel="1" x14ac:dyDescent="0.25">
      <c r="A117" s="120" t="s">
        <v>413</v>
      </c>
      <c r="B117" s="121" t="s">
        <v>32</v>
      </c>
      <c r="C117" s="121" t="s">
        <v>761</v>
      </c>
      <c r="D117" s="121" t="s">
        <v>757</v>
      </c>
      <c r="E117" s="122" t="s">
        <v>804</v>
      </c>
      <c r="F117" s="121"/>
      <c r="G117" s="116">
        <f>G118+G120</f>
        <v>0</v>
      </c>
      <c r="H117" s="116">
        <f t="shared" ref="H117:I117" si="45">H118+H120</f>
        <v>0</v>
      </c>
      <c r="I117" s="116">
        <f t="shared" si="45"/>
        <v>0</v>
      </c>
      <c r="J117" s="107">
        <f t="shared" si="28"/>
        <v>0</v>
      </c>
    </row>
    <row r="118" spans="1:10" ht="51" outlineLevel="1" x14ac:dyDescent="0.25">
      <c r="A118" s="89" t="s">
        <v>414</v>
      </c>
      <c r="B118" s="123" t="s">
        <v>32</v>
      </c>
      <c r="C118" s="123" t="s">
        <v>761</v>
      </c>
      <c r="D118" s="123" t="s">
        <v>757</v>
      </c>
      <c r="E118" s="125" t="s">
        <v>805</v>
      </c>
      <c r="F118" s="123"/>
      <c r="G118" s="116">
        <f>G119</f>
        <v>0</v>
      </c>
      <c r="H118" s="116">
        <f t="shared" ref="H118:I118" si="46">H119</f>
        <v>0</v>
      </c>
      <c r="I118" s="116">
        <f t="shared" si="46"/>
        <v>0</v>
      </c>
      <c r="J118" s="107">
        <f t="shared" si="28"/>
        <v>0</v>
      </c>
    </row>
    <row r="119" spans="1:10" ht="38.25" outlineLevel="1" x14ac:dyDescent="0.25">
      <c r="A119" s="76" t="s">
        <v>379</v>
      </c>
      <c r="B119" s="77" t="s">
        <v>32</v>
      </c>
      <c r="C119" s="77" t="s">
        <v>761</v>
      </c>
      <c r="D119" s="77" t="s">
        <v>757</v>
      </c>
      <c r="E119" s="124" t="s">
        <v>805</v>
      </c>
      <c r="F119" s="77" t="s">
        <v>61</v>
      </c>
      <c r="G119" s="116">
        <f>'Бюджетная роспись'!J251/1000</f>
        <v>0</v>
      </c>
      <c r="H119" s="116">
        <f>'Бюджетная роспись'!O251/1000</f>
        <v>0</v>
      </c>
      <c r="I119" s="116">
        <f>'Бюджетная роспись'!P251/1000</f>
        <v>0</v>
      </c>
      <c r="J119" s="107">
        <f t="shared" si="28"/>
        <v>0</v>
      </c>
    </row>
    <row r="120" spans="1:10" ht="38.25" outlineLevel="1" x14ac:dyDescent="0.25">
      <c r="A120" s="89" t="s">
        <v>471</v>
      </c>
      <c r="B120" s="123" t="s">
        <v>32</v>
      </c>
      <c r="C120" s="123" t="s">
        <v>761</v>
      </c>
      <c r="D120" s="123" t="s">
        <v>757</v>
      </c>
      <c r="E120" s="126" t="s">
        <v>806</v>
      </c>
      <c r="F120" s="123"/>
      <c r="G120" s="116">
        <f>G121</f>
        <v>0</v>
      </c>
      <c r="H120" s="116">
        <f t="shared" ref="H120:I120" si="47">H121</f>
        <v>0</v>
      </c>
      <c r="I120" s="116">
        <f t="shared" si="47"/>
        <v>0</v>
      </c>
      <c r="J120" s="107">
        <f t="shared" si="28"/>
        <v>0</v>
      </c>
    </row>
    <row r="121" spans="1:10" ht="38.25" outlineLevel="1" x14ac:dyDescent="0.25">
      <c r="A121" s="76" t="s">
        <v>432</v>
      </c>
      <c r="B121" s="77" t="s">
        <v>32</v>
      </c>
      <c r="C121" s="123" t="s">
        <v>761</v>
      </c>
      <c r="D121" s="123" t="s">
        <v>757</v>
      </c>
      <c r="E121" s="126" t="s">
        <v>806</v>
      </c>
      <c r="F121" s="127" t="s">
        <v>262</v>
      </c>
      <c r="G121" s="116">
        <f>'Бюджетная роспись'!J256/1000</f>
        <v>0</v>
      </c>
      <c r="H121" s="116">
        <f>'Бюджетная роспись'!O256/1000</f>
        <v>0</v>
      </c>
      <c r="I121" s="116">
        <f>'Бюджетная роспись'!P256/1000</f>
        <v>0</v>
      </c>
      <c r="J121" s="107">
        <f t="shared" si="28"/>
        <v>0</v>
      </c>
    </row>
    <row r="122" spans="1:10" x14ac:dyDescent="0.25">
      <c r="A122" s="87" t="s">
        <v>415</v>
      </c>
      <c r="B122" s="110" t="s">
        <v>32</v>
      </c>
      <c r="C122" s="110" t="s">
        <v>761</v>
      </c>
      <c r="D122" s="110" t="s">
        <v>758</v>
      </c>
      <c r="E122" s="111" t="s">
        <v>775</v>
      </c>
      <c r="F122" s="110"/>
      <c r="G122" s="112">
        <f>G123</f>
        <v>16</v>
      </c>
      <c r="H122" s="112">
        <f t="shared" ref="H122:I124" si="48">H123</f>
        <v>0</v>
      </c>
      <c r="I122" s="112">
        <f t="shared" si="48"/>
        <v>0</v>
      </c>
      <c r="J122" s="107">
        <f t="shared" si="28"/>
        <v>16</v>
      </c>
    </row>
    <row r="123" spans="1:10" ht="51" outlineLevel="1" x14ac:dyDescent="0.25">
      <c r="A123" s="113" t="s">
        <v>456</v>
      </c>
      <c r="B123" s="114" t="s">
        <v>32</v>
      </c>
      <c r="C123" s="114" t="s">
        <v>761</v>
      </c>
      <c r="D123" s="114" t="s">
        <v>758</v>
      </c>
      <c r="E123" s="115" t="s">
        <v>605</v>
      </c>
      <c r="F123" s="114"/>
      <c r="G123" s="116">
        <f>G124</f>
        <v>16</v>
      </c>
      <c r="H123" s="116">
        <f t="shared" si="48"/>
        <v>0</v>
      </c>
      <c r="I123" s="116">
        <f t="shared" si="48"/>
        <v>0</v>
      </c>
      <c r="J123" s="107">
        <f t="shared" si="28"/>
        <v>16</v>
      </c>
    </row>
    <row r="124" spans="1:10" ht="38.25" outlineLevel="1" x14ac:dyDescent="0.25">
      <c r="A124" s="117" t="s">
        <v>412</v>
      </c>
      <c r="B124" s="118" t="s">
        <v>32</v>
      </c>
      <c r="C124" s="118" t="s">
        <v>761</v>
      </c>
      <c r="D124" s="118" t="s">
        <v>758</v>
      </c>
      <c r="E124" s="119" t="s">
        <v>803</v>
      </c>
      <c r="F124" s="118"/>
      <c r="G124" s="116">
        <f>G125</f>
        <v>16</v>
      </c>
      <c r="H124" s="116">
        <f t="shared" si="48"/>
        <v>0</v>
      </c>
      <c r="I124" s="116">
        <f t="shared" si="48"/>
        <v>0</v>
      </c>
      <c r="J124" s="107">
        <f t="shared" si="28"/>
        <v>16</v>
      </c>
    </row>
    <row r="125" spans="1:10" ht="38.25" outlineLevel="1" x14ac:dyDescent="0.25">
      <c r="A125" s="120" t="s">
        <v>413</v>
      </c>
      <c r="B125" s="121" t="s">
        <v>32</v>
      </c>
      <c r="C125" s="121" t="s">
        <v>761</v>
      </c>
      <c r="D125" s="121" t="s">
        <v>758</v>
      </c>
      <c r="E125" s="122" t="s">
        <v>804</v>
      </c>
      <c r="F125" s="121"/>
      <c r="G125" s="116">
        <f>G126+G128+G130+G132+G134+G136</f>
        <v>16</v>
      </c>
      <c r="H125" s="116">
        <f t="shared" ref="H125:I125" si="49">H126+H128+H130+H132+H134+H136</f>
        <v>0</v>
      </c>
      <c r="I125" s="116">
        <f t="shared" si="49"/>
        <v>0</v>
      </c>
      <c r="J125" s="107">
        <f t="shared" si="28"/>
        <v>16</v>
      </c>
    </row>
    <row r="126" spans="1:10" ht="51" outlineLevel="1" x14ac:dyDescent="0.25">
      <c r="A126" s="89" t="s">
        <v>416</v>
      </c>
      <c r="B126" s="123" t="s">
        <v>32</v>
      </c>
      <c r="C126" s="123" t="s">
        <v>761</v>
      </c>
      <c r="D126" s="123" t="s">
        <v>758</v>
      </c>
      <c r="E126" s="125" t="s">
        <v>807</v>
      </c>
      <c r="F126" s="123"/>
      <c r="G126" s="116">
        <f>G127</f>
        <v>0</v>
      </c>
      <c r="H126" s="116">
        <f t="shared" ref="H126:I126" si="50">H127</f>
        <v>0</v>
      </c>
      <c r="I126" s="116">
        <f t="shared" si="50"/>
        <v>0</v>
      </c>
      <c r="J126" s="107">
        <f t="shared" si="28"/>
        <v>0</v>
      </c>
    </row>
    <row r="127" spans="1:10" ht="38.25" outlineLevel="1" x14ac:dyDescent="0.25">
      <c r="A127" s="76" t="s">
        <v>379</v>
      </c>
      <c r="B127" s="77" t="s">
        <v>32</v>
      </c>
      <c r="C127" s="77" t="s">
        <v>761</v>
      </c>
      <c r="D127" s="77" t="s">
        <v>758</v>
      </c>
      <c r="E127" s="124" t="s">
        <v>807</v>
      </c>
      <c r="F127" s="77" t="s">
        <v>61</v>
      </c>
      <c r="G127" s="116">
        <f>'Бюджетная роспись'!J262/1000</f>
        <v>0</v>
      </c>
      <c r="H127" s="116">
        <f>'Бюджетная роспись'!O262/1000</f>
        <v>0</v>
      </c>
      <c r="I127" s="116">
        <f>'Бюджетная роспись'!P262/1000</f>
        <v>0</v>
      </c>
      <c r="J127" s="107">
        <f t="shared" si="28"/>
        <v>0</v>
      </c>
    </row>
    <row r="128" spans="1:10" ht="38.25" outlineLevel="1" x14ac:dyDescent="0.25">
      <c r="A128" s="89" t="s">
        <v>417</v>
      </c>
      <c r="B128" s="123" t="s">
        <v>32</v>
      </c>
      <c r="C128" s="123" t="s">
        <v>761</v>
      </c>
      <c r="D128" s="123" t="s">
        <v>758</v>
      </c>
      <c r="E128" s="125" t="s">
        <v>808</v>
      </c>
      <c r="F128" s="123"/>
      <c r="G128" s="116">
        <f>G129</f>
        <v>16</v>
      </c>
      <c r="H128" s="116">
        <f t="shared" ref="H128:I128" si="51">H129</f>
        <v>0</v>
      </c>
      <c r="I128" s="116">
        <f t="shared" si="51"/>
        <v>0</v>
      </c>
      <c r="J128" s="107">
        <f t="shared" si="28"/>
        <v>16</v>
      </c>
    </row>
    <row r="129" spans="1:10" ht="38.25" outlineLevel="1" x14ac:dyDescent="0.25">
      <c r="A129" s="76" t="s">
        <v>379</v>
      </c>
      <c r="B129" s="77" t="s">
        <v>32</v>
      </c>
      <c r="C129" s="77" t="s">
        <v>761</v>
      </c>
      <c r="D129" s="77" t="s">
        <v>758</v>
      </c>
      <c r="E129" s="124" t="s">
        <v>808</v>
      </c>
      <c r="F129" s="77" t="s">
        <v>61</v>
      </c>
      <c r="G129" s="116">
        <f>'Бюджетная роспись'!J266/1000</f>
        <v>16</v>
      </c>
      <c r="H129" s="116">
        <f>'Бюджетная роспись'!O266/1000</f>
        <v>0</v>
      </c>
      <c r="I129" s="116">
        <f>'Бюджетная роспись'!P266/1000</f>
        <v>0</v>
      </c>
      <c r="J129" s="107">
        <f t="shared" si="28"/>
        <v>16</v>
      </c>
    </row>
    <row r="130" spans="1:10" outlineLevel="1" x14ac:dyDescent="0.25">
      <c r="A130" s="89" t="s">
        <v>470</v>
      </c>
      <c r="B130" s="123" t="s">
        <v>32</v>
      </c>
      <c r="C130" s="123" t="s">
        <v>761</v>
      </c>
      <c r="D130" s="123" t="s">
        <v>758</v>
      </c>
      <c r="E130" s="125" t="s">
        <v>809</v>
      </c>
      <c r="F130" s="123"/>
      <c r="G130" s="116">
        <f>G131</f>
        <v>0</v>
      </c>
      <c r="H130" s="116">
        <f t="shared" ref="H130:I130" si="52">H131</f>
        <v>0</v>
      </c>
      <c r="I130" s="116">
        <f t="shared" si="52"/>
        <v>0</v>
      </c>
      <c r="J130" s="107">
        <f t="shared" si="28"/>
        <v>0</v>
      </c>
    </row>
    <row r="131" spans="1:10" ht="38.25" outlineLevel="1" x14ac:dyDescent="0.25">
      <c r="A131" s="76" t="s">
        <v>379</v>
      </c>
      <c r="B131" s="77" t="s">
        <v>32</v>
      </c>
      <c r="C131" s="77" t="s">
        <v>761</v>
      </c>
      <c r="D131" s="77" t="s">
        <v>758</v>
      </c>
      <c r="E131" s="124" t="s">
        <v>809</v>
      </c>
      <c r="F131" s="77" t="s">
        <v>61</v>
      </c>
      <c r="G131" s="116">
        <f>'Бюджетная роспись'!J275/1000</f>
        <v>0</v>
      </c>
      <c r="H131" s="116">
        <f>'Бюджетная роспись'!O275/1000</f>
        <v>0</v>
      </c>
      <c r="I131" s="116">
        <f>'Бюджетная роспись'!P275/1000</f>
        <v>0</v>
      </c>
      <c r="J131" s="107">
        <f t="shared" si="28"/>
        <v>0</v>
      </c>
    </row>
    <row r="132" spans="1:10" ht="38.25" outlineLevel="1" x14ac:dyDescent="0.25">
      <c r="A132" s="89" t="s">
        <v>418</v>
      </c>
      <c r="B132" s="123" t="s">
        <v>32</v>
      </c>
      <c r="C132" s="123" t="s">
        <v>761</v>
      </c>
      <c r="D132" s="123" t="s">
        <v>758</v>
      </c>
      <c r="E132" s="125" t="s">
        <v>810</v>
      </c>
      <c r="F132" s="123"/>
      <c r="G132" s="116">
        <f>G133</f>
        <v>0</v>
      </c>
      <c r="H132" s="116">
        <f t="shared" ref="H132:I132" si="53">H133</f>
        <v>0</v>
      </c>
      <c r="I132" s="116">
        <f t="shared" si="53"/>
        <v>0</v>
      </c>
      <c r="J132" s="107">
        <f t="shared" si="28"/>
        <v>0</v>
      </c>
    </row>
    <row r="133" spans="1:10" ht="38.25" outlineLevel="1" x14ac:dyDescent="0.25">
      <c r="A133" s="76" t="s">
        <v>379</v>
      </c>
      <c r="B133" s="77" t="s">
        <v>32</v>
      </c>
      <c r="C133" s="77" t="s">
        <v>761</v>
      </c>
      <c r="D133" s="77" t="s">
        <v>758</v>
      </c>
      <c r="E133" s="124" t="s">
        <v>810</v>
      </c>
      <c r="F133" s="77" t="s">
        <v>61</v>
      </c>
      <c r="G133" s="116">
        <f>'Бюджетная роспись'!J286/1000</f>
        <v>0</v>
      </c>
      <c r="H133" s="116">
        <f>'Бюджетная роспись'!O286/1000</f>
        <v>0</v>
      </c>
      <c r="I133" s="116">
        <f>'Бюджетная роспись'!P286/1000</f>
        <v>0</v>
      </c>
      <c r="J133" s="107">
        <f t="shared" si="28"/>
        <v>0</v>
      </c>
    </row>
    <row r="134" spans="1:10" ht="38.25" outlineLevel="1" x14ac:dyDescent="0.25">
      <c r="A134" s="89" t="s">
        <v>419</v>
      </c>
      <c r="B134" s="123" t="s">
        <v>32</v>
      </c>
      <c r="C134" s="123" t="s">
        <v>761</v>
      </c>
      <c r="D134" s="123" t="s">
        <v>758</v>
      </c>
      <c r="E134" s="125" t="s">
        <v>811</v>
      </c>
      <c r="F134" s="123"/>
      <c r="G134" s="116">
        <f>G135</f>
        <v>0</v>
      </c>
      <c r="H134" s="116">
        <f t="shared" ref="H134:I134" si="54">H135</f>
        <v>0</v>
      </c>
      <c r="I134" s="116">
        <f t="shared" si="54"/>
        <v>0</v>
      </c>
      <c r="J134" s="107">
        <f t="shared" si="28"/>
        <v>0</v>
      </c>
    </row>
    <row r="135" spans="1:10" ht="38.25" outlineLevel="1" x14ac:dyDescent="0.25">
      <c r="A135" s="76" t="s">
        <v>379</v>
      </c>
      <c r="B135" s="77" t="s">
        <v>32</v>
      </c>
      <c r="C135" s="77" t="s">
        <v>761</v>
      </c>
      <c r="D135" s="77" t="s">
        <v>758</v>
      </c>
      <c r="E135" s="124" t="s">
        <v>811</v>
      </c>
      <c r="F135" s="77" t="s">
        <v>61</v>
      </c>
      <c r="G135" s="116">
        <f>'Бюджетная роспись'!J292/1000</f>
        <v>0</v>
      </c>
      <c r="H135" s="116">
        <f>'Бюджетная роспись'!O292/1000</f>
        <v>0</v>
      </c>
      <c r="I135" s="116">
        <f>'Бюджетная роспись'!P292/1000</f>
        <v>0</v>
      </c>
      <c r="J135" s="107">
        <f t="shared" si="28"/>
        <v>0</v>
      </c>
    </row>
    <row r="136" spans="1:10" ht="61.15" customHeight="1" outlineLevel="1" x14ac:dyDescent="0.25">
      <c r="A136" s="76" t="s">
        <v>845</v>
      </c>
      <c r="B136" s="77" t="s">
        <v>32</v>
      </c>
      <c r="C136" s="77" t="s">
        <v>761</v>
      </c>
      <c r="D136" s="77" t="s">
        <v>758</v>
      </c>
      <c r="E136" s="124" t="s">
        <v>844</v>
      </c>
      <c r="F136" s="77"/>
      <c r="G136" s="116">
        <f>G137</f>
        <v>0</v>
      </c>
      <c r="H136" s="116">
        <f>H137</f>
        <v>0</v>
      </c>
      <c r="I136" s="116">
        <f>I137</f>
        <v>0</v>
      </c>
      <c r="J136" s="107"/>
    </row>
    <row r="137" spans="1:10" ht="38.25" outlineLevel="1" x14ac:dyDescent="0.25">
      <c r="A137" s="76" t="s">
        <v>379</v>
      </c>
      <c r="B137" s="77" t="s">
        <v>32</v>
      </c>
      <c r="C137" s="77" t="s">
        <v>761</v>
      </c>
      <c r="D137" s="77" t="s">
        <v>758</v>
      </c>
      <c r="E137" s="124" t="s">
        <v>844</v>
      </c>
      <c r="F137" s="77" t="s">
        <v>61</v>
      </c>
      <c r="G137" s="116">
        <f>'Бюджетная роспись'!J296/1000</f>
        <v>0</v>
      </c>
      <c r="H137" s="116">
        <f>'Бюджетная роспись'!O296/1000</f>
        <v>0</v>
      </c>
      <c r="I137" s="116">
        <f>'Бюджетная роспись'!P296/1000</f>
        <v>0</v>
      </c>
      <c r="J137" s="107"/>
    </row>
    <row r="138" spans="1:10" x14ac:dyDescent="0.25">
      <c r="A138" s="87" t="s">
        <v>420</v>
      </c>
      <c r="B138" s="110" t="s">
        <v>32</v>
      </c>
      <c r="C138" s="110" t="s">
        <v>761</v>
      </c>
      <c r="D138" s="110" t="s">
        <v>759</v>
      </c>
      <c r="E138" s="111" t="s">
        <v>775</v>
      </c>
      <c r="F138" s="110"/>
      <c r="G138" s="112">
        <f>G139</f>
        <v>335.5</v>
      </c>
      <c r="H138" s="112">
        <f t="shared" ref="H138:I139" si="55">H139</f>
        <v>0</v>
      </c>
      <c r="I138" s="112">
        <f t="shared" si="55"/>
        <v>0</v>
      </c>
      <c r="J138" s="107">
        <f t="shared" si="28"/>
        <v>335.5</v>
      </c>
    </row>
    <row r="139" spans="1:10" ht="51" outlineLevel="1" x14ac:dyDescent="0.25">
      <c r="A139" s="113" t="s">
        <v>456</v>
      </c>
      <c r="B139" s="114" t="s">
        <v>32</v>
      </c>
      <c r="C139" s="114" t="s">
        <v>761</v>
      </c>
      <c r="D139" s="114" t="s">
        <v>759</v>
      </c>
      <c r="E139" s="115" t="s">
        <v>605</v>
      </c>
      <c r="F139" s="114"/>
      <c r="G139" s="116">
        <f>G140</f>
        <v>335.5</v>
      </c>
      <c r="H139" s="116">
        <f t="shared" si="55"/>
        <v>0</v>
      </c>
      <c r="I139" s="116">
        <f t="shared" si="55"/>
        <v>0</v>
      </c>
      <c r="J139" s="107">
        <f t="shared" si="28"/>
        <v>335.5</v>
      </c>
    </row>
    <row r="140" spans="1:10" ht="38.25" outlineLevel="1" x14ac:dyDescent="0.25">
      <c r="A140" s="117" t="s">
        <v>412</v>
      </c>
      <c r="B140" s="118" t="s">
        <v>32</v>
      </c>
      <c r="C140" s="118" t="s">
        <v>761</v>
      </c>
      <c r="D140" s="118" t="s">
        <v>759</v>
      </c>
      <c r="E140" s="119" t="s">
        <v>803</v>
      </c>
      <c r="F140" s="118"/>
      <c r="G140" s="116">
        <f>G141+G169</f>
        <v>335.5</v>
      </c>
      <c r="H140" s="116">
        <f t="shared" ref="H140:I140" si="56">H141+H169</f>
        <v>0</v>
      </c>
      <c r="I140" s="116">
        <f t="shared" si="56"/>
        <v>0</v>
      </c>
      <c r="J140" s="107">
        <f t="shared" si="28"/>
        <v>335.5</v>
      </c>
    </row>
    <row r="141" spans="1:10" ht="25.5" outlineLevel="1" x14ac:dyDescent="0.25">
      <c r="A141" s="120" t="s">
        <v>421</v>
      </c>
      <c r="B141" s="121" t="s">
        <v>32</v>
      </c>
      <c r="C141" s="121" t="s">
        <v>761</v>
      </c>
      <c r="D141" s="121" t="s">
        <v>759</v>
      </c>
      <c r="E141" s="122" t="s">
        <v>812</v>
      </c>
      <c r="F141" s="121"/>
      <c r="G141" s="116">
        <f>G142+G144+G146+G149+G151+G153+G155+G157+G159+G162+G165+G167</f>
        <v>335.5</v>
      </c>
      <c r="H141" s="116">
        <f t="shared" ref="H141:I141" si="57">H142+H144+H146+H149+H151+H153+H155+H157+H159+H162+H165+H167</f>
        <v>0</v>
      </c>
      <c r="I141" s="116">
        <f t="shared" si="57"/>
        <v>0</v>
      </c>
      <c r="J141" s="107">
        <f t="shared" ref="J141:J204" si="58">G141+H141+I141</f>
        <v>335.5</v>
      </c>
    </row>
    <row r="142" spans="1:10" ht="51" outlineLevel="1" x14ac:dyDescent="0.25">
      <c r="A142" s="89" t="s">
        <v>416</v>
      </c>
      <c r="B142" s="123" t="s">
        <v>32</v>
      </c>
      <c r="C142" s="123" t="s">
        <v>761</v>
      </c>
      <c r="D142" s="123" t="s">
        <v>759</v>
      </c>
      <c r="E142" s="125" t="s">
        <v>813</v>
      </c>
      <c r="F142" s="123"/>
      <c r="G142" s="116">
        <f>G143</f>
        <v>0</v>
      </c>
      <c r="H142" s="116">
        <f t="shared" ref="H142:I142" si="59">H143</f>
        <v>0</v>
      </c>
      <c r="I142" s="116">
        <f t="shared" si="59"/>
        <v>0</v>
      </c>
      <c r="J142" s="107">
        <f t="shared" si="58"/>
        <v>0</v>
      </c>
    </row>
    <row r="143" spans="1:10" ht="38.25" outlineLevel="1" x14ac:dyDescent="0.25">
      <c r="A143" s="76" t="s">
        <v>379</v>
      </c>
      <c r="B143" s="77" t="s">
        <v>32</v>
      </c>
      <c r="C143" s="77" t="s">
        <v>761</v>
      </c>
      <c r="D143" s="77" t="s">
        <v>759</v>
      </c>
      <c r="E143" s="124" t="s">
        <v>813</v>
      </c>
      <c r="F143" s="77" t="s">
        <v>61</v>
      </c>
      <c r="G143" s="116">
        <f>'Бюджетная роспись'!J303/1000</f>
        <v>0</v>
      </c>
      <c r="H143" s="116">
        <f>'Бюджетная роспись'!O303/1000</f>
        <v>0</v>
      </c>
      <c r="I143" s="116">
        <f>'Бюджетная роспись'!P303/1000</f>
        <v>0</v>
      </c>
      <c r="J143" s="107">
        <f t="shared" si="58"/>
        <v>0</v>
      </c>
    </row>
    <row r="144" spans="1:10" ht="38.25" outlineLevel="1" x14ac:dyDescent="0.25">
      <c r="A144" s="89" t="s">
        <v>469</v>
      </c>
      <c r="B144" s="123" t="s">
        <v>32</v>
      </c>
      <c r="C144" s="123" t="s">
        <v>761</v>
      </c>
      <c r="D144" s="123" t="s">
        <v>759</v>
      </c>
      <c r="E144" s="125" t="s">
        <v>814</v>
      </c>
      <c r="F144" s="123"/>
      <c r="G144" s="116">
        <f>G145</f>
        <v>0</v>
      </c>
      <c r="H144" s="116">
        <f t="shared" ref="H144:I144" si="60">H145</f>
        <v>0</v>
      </c>
      <c r="I144" s="116">
        <f t="shared" si="60"/>
        <v>0</v>
      </c>
      <c r="J144" s="107">
        <f t="shared" si="58"/>
        <v>0</v>
      </c>
    </row>
    <row r="145" spans="1:10" ht="38.25" outlineLevel="1" x14ac:dyDescent="0.25">
      <c r="A145" s="76" t="s">
        <v>379</v>
      </c>
      <c r="B145" s="77" t="s">
        <v>32</v>
      </c>
      <c r="C145" s="77" t="s">
        <v>761</v>
      </c>
      <c r="D145" s="77" t="s">
        <v>759</v>
      </c>
      <c r="E145" s="124" t="s">
        <v>814</v>
      </c>
      <c r="F145" s="77" t="s">
        <v>61</v>
      </c>
      <c r="G145" s="116">
        <f>'Бюджетная роспись'!J309/1000</f>
        <v>0</v>
      </c>
      <c r="H145" s="116">
        <f>'Бюджетная роспись'!O309/1000</f>
        <v>0</v>
      </c>
      <c r="I145" s="116">
        <f>'Бюджетная роспись'!P309/1000</f>
        <v>0</v>
      </c>
      <c r="J145" s="107">
        <f t="shared" si="58"/>
        <v>0</v>
      </c>
    </row>
    <row r="146" spans="1:10" outlineLevel="1" x14ac:dyDescent="0.25">
      <c r="A146" s="89" t="s">
        <v>422</v>
      </c>
      <c r="B146" s="123" t="s">
        <v>32</v>
      </c>
      <c r="C146" s="123" t="s">
        <v>761</v>
      </c>
      <c r="D146" s="123" t="s">
        <v>759</v>
      </c>
      <c r="E146" s="125" t="s">
        <v>815</v>
      </c>
      <c r="F146" s="123"/>
      <c r="G146" s="116">
        <f>G147+G148</f>
        <v>0</v>
      </c>
      <c r="H146" s="116">
        <f t="shared" ref="H146:I146" si="61">H147+H148</f>
        <v>0</v>
      </c>
      <c r="I146" s="116">
        <f t="shared" si="61"/>
        <v>0</v>
      </c>
      <c r="J146" s="107">
        <f t="shared" si="58"/>
        <v>0</v>
      </c>
    </row>
    <row r="147" spans="1:10" ht="38.25" outlineLevel="1" x14ac:dyDescent="0.25">
      <c r="A147" s="76" t="s">
        <v>379</v>
      </c>
      <c r="B147" s="77" t="s">
        <v>32</v>
      </c>
      <c r="C147" s="77" t="s">
        <v>761</v>
      </c>
      <c r="D147" s="77" t="s">
        <v>759</v>
      </c>
      <c r="E147" s="124" t="s">
        <v>815</v>
      </c>
      <c r="F147" s="77" t="s">
        <v>61</v>
      </c>
      <c r="G147" s="116">
        <f>'Бюджетная роспись'!J318/1000</f>
        <v>0</v>
      </c>
      <c r="H147" s="116">
        <f>'Бюджетная роспись'!O318/1000</f>
        <v>0</v>
      </c>
      <c r="I147" s="116">
        <f>'Бюджетная роспись'!P318/1000</f>
        <v>0</v>
      </c>
      <c r="J147" s="107">
        <f t="shared" si="58"/>
        <v>0</v>
      </c>
    </row>
    <row r="148" spans="1:10" outlineLevel="1" x14ac:dyDescent="0.25">
      <c r="A148" s="76" t="s">
        <v>381</v>
      </c>
      <c r="B148" s="77" t="s">
        <v>32</v>
      </c>
      <c r="C148" s="77" t="s">
        <v>761</v>
      </c>
      <c r="D148" s="77" t="s">
        <v>759</v>
      </c>
      <c r="E148" s="124" t="s">
        <v>815</v>
      </c>
      <c r="F148" s="77" t="s">
        <v>159</v>
      </c>
      <c r="G148" s="116">
        <f>'Бюджетная роспись'!J325/1000</f>
        <v>0</v>
      </c>
      <c r="H148" s="116">
        <f>'Бюджетная роспись'!O325/1000</f>
        <v>0</v>
      </c>
      <c r="I148" s="116">
        <f>'Бюджетная роспись'!P325/1000</f>
        <v>0</v>
      </c>
      <c r="J148" s="107">
        <f t="shared" si="58"/>
        <v>0</v>
      </c>
    </row>
    <row r="149" spans="1:10" outlineLevel="1" x14ac:dyDescent="0.25">
      <c r="A149" s="89" t="s">
        <v>423</v>
      </c>
      <c r="B149" s="123" t="s">
        <v>32</v>
      </c>
      <c r="C149" s="123" t="s">
        <v>761</v>
      </c>
      <c r="D149" s="123" t="s">
        <v>759</v>
      </c>
      <c r="E149" s="125" t="s">
        <v>816</v>
      </c>
      <c r="F149" s="123"/>
      <c r="G149" s="116">
        <f>G150</f>
        <v>0</v>
      </c>
      <c r="H149" s="116">
        <f t="shared" ref="H149:I149" si="62">H150</f>
        <v>0</v>
      </c>
      <c r="I149" s="116">
        <f t="shared" si="62"/>
        <v>0</v>
      </c>
      <c r="J149" s="107">
        <f t="shared" si="58"/>
        <v>0</v>
      </c>
    </row>
    <row r="150" spans="1:10" ht="38.25" outlineLevel="1" x14ac:dyDescent="0.25">
      <c r="A150" s="76" t="s">
        <v>379</v>
      </c>
      <c r="B150" s="77" t="s">
        <v>32</v>
      </c>
      <c r="C150" s="77" t="s">
        <v>761</v>
      </c>
      <c r="D150" s="77" t="s">
        <v>759</v>
      </c>
      <c r="E150" s="124" t="s">
        <v>816</v>
      </c>
      <c r="F150" s="77" t="s">
        <v>61</v>
      </c>
      <c r="G150" s="116">
        <f>'Бюджетная роспись'!J330/1000</f>
        <v>0</v>
      </c>
      <c r="H150" s="116">
        <f>'Бюджетная роспись'!O330/1000</f>
        <v>0</v>
      </c>
      <c r="I150" s="116">
        <f>'Бюджетная роспись'!P330/1000</f>
        <v>0</v>
      </c>
      <c r="J150" s="107">
        <f t="shared" si="58"/>
        <v>0</v>
      </c>
    </row>
    <row r="151" spans="1:10" ht="76.5" outlineLevel="1" x14ac:dyDescent="0.25">
      <c r="A151" s="89" t="s">
        <v>458</v>
      </c>
      <c r="B151" s="123" t="s">
        <v>32</v>
      </c>
      <c r="C151" s="123" t="s">
        <v>761</v>
      </c>
      <c r="D151" s="123" t="s">
        <v>759</v>
      </c>
      <c r="E151" s="125" t="s">
        <v>817</v>
      </c>
      <c r="F151" s="123"/>
      <c r="G151" s="116">
        <f>G152</f>
        <v>0</v>
      </c>
      <c r="H151" s="116">
        <f t="shared" ref="H151:I151" si="63">H152</f>
        <v>0</v>
      </c>
      <c r="I151" s="116">
        <f t="shared" si="63"/>
        <v>0</v>
      </c>
      <c r="J151" s="107">
        <f t="shared" si="58"/>
        <v>0</v>
      </c>
    </row>
    <row r="152" spans="1:10" ht="38.25" outlineLevel="1" x14ac:dyDescent="0.25">
      <c r="A152" s="76" t="s">
        <v>379</v>
      </c>
      <c r="B152" s="77" t="s">
        <v>32</v>
      </c>
      <c r="C152" s="77" t="s">
        <v>761</v>
      </c>
      <c r="D152" s="77" t="s">
        <v>759</v>
      </c>
      <c r="E152" s="124" t="s">
        <v>817</v>
      </c>
      <c r="F152" s="77" t="s">
        <v>61</v>
      </c>
      <c r="G152" s="116">
        <f>'Бюджетная роспись'!J338/1000</f>
        <v>0</v>
      </c>
      <c r="H152" s="116">
        <f>'Бюджетная роспись'!O338/1000</f>
        <v>0</v>
      </c>
      <c r="I152" s="116">
        <f>'Бюджетная роспись'!P338/1000</f>
        <v>0</v>
      </c>
      <c r="J152" s="107">
        <f t="shared" si="58"/>
        <v>0</v>
      </c>
    </row>
    <row r="153" spans="1:10" ht="38.25" outlineLevel="1" x14ac:dyDescent="0.25">
      <c r="A153" s="89" t="s">
        <v>424</v>
      </c>
      <c r="B153" s="123" t="s">
        <v>32</v>
      </c>
      <c r="C153" s="123" t="s">
        <v>761</v>
      </c>
      <c r="D153" s="123" t="s">
        <v>759</v>
      </c>
      <c r="E153" s="125" t="s">
        <v>818</v>
      </c>
      <c r="F153" s="123"/>
      <c r="G153" s="116">
        <f>G154</f>
        <v>100</v>
      </c>
      <c r="H153" s="116">
        <f t="shared" ref="H153:I153" si="64">H154</f>
        <v>0</v>
      </c>
      <c r="I153" s="116">
        <f t="shared" si="64"/>
        <v>0</v>
      </c>
      <c r="J153" s="107">
        <f t="shared" si="58"/>
        <v>100</v>
      </c>
    </row>
    <row r="154" spans="1:10" ht="38.25" outlineLevel="1" x14ac:dyDescent="0.25">
      <c r="A154" s="76" t="s">
        <v>379</v>
      </c>
      <c r="B154" s="77" t="s">
        <v>32</v>
      </c>
      <c r="C154" s="77" t="s">
        <v>761</v>
      </c>
      <c r="D154" s="77" t="s">
        <v>759</v>
      </c>
      <c r="E154" s="124" t="s">
        <v>818</v>
      </c>
      <c r="F154" s="77" t="s">
        <v>61</v>
      </c>
      <c r="G154" s="116">
        <f>'Бюджетная роспись'!J347/1000</f>
        <v>100</v>
      </c>
      <c r="H154" s="116">
        <f>'Бюджетная роспись'!O347/1000</f>
        <v>0</v>
      </c>
      <c r="I154" s="116">
        <f>'Бюджетная роспись'!P347/1000</f>
        <v>0</v>
      </c>
      <c r="J154" s="107">
        <f t="shared" si="58"/>
        <v>100</v>
      </c>
    </row>
    <row r="155" spans="1:10" ht="38.25" outlineLevel="1" x14ac:dyDescent="0.25">
      <c r="A155" s="89" t="s">
        <v>425</v>
      </c>
      <c r="B155" s="123" t="s">
        <v>32</v>
      </c>
      <c r="C155" s="123" t="s">
        <v>761</v>
      </c>
      <c r="D155" s="123" t="s">
        <v>759</v>
      </c>
      <c r="E155" s="125" t="s">
        <v>819</v>
      </c>
      <c r="F155" s="123"/>
      <c r="G155" s="116">
        <f>G156</f>
        <v>0</v>
      </c>
      <c r="H155" s="116">
        <f t="shared" ref="H155:I155" si="65">H156</f>
        <v>0</v>
      </c>
      <c r="I155" s="116">
        <f t="shared" si="65"/>
        <v>0</v>
      </c>
      <c r="J155" s="107">
        <f t="shared" si="58"/>
        <v>0</v>
      </c>
    </row>
    <row r="156" spans="1:10" ht="38.25" outlineLevel="1" x14ac:dyDescent="0.25">
      <c r="A156" s="76" t="s">
        <v>379</v>
      </c>
      <c r="B156" s="77" t="s">
        <v>32</v>
      </c>
      <c r="C156" s="77" t="s">
        <v>761</v>
      </c>
      <c r="D156" s="77" t="s">
        <v>759</v>
      </c>
      <c r="E156" s="124" t="s">
        <v>819</v>
      </c>
      <c r="F156" s="77" t="s">
        <v>61</v>
      </c>
      <c r="G156" s="116">
        <f>'Бюджетная роспись'!J356/1000</f>
        <v>0</v>
      </c>
      <c r="H156" s="116">
        <f>'Бюджетная роспись'!O356/1000</f>
        <v>0</v>
      </c>
      <c r="I156" s="116">
        <f>'Бюджетная роспись'!P356/1000</f>
        <v>0</v>
      </c>
      <c r="J156" s="107">
        <f t="shared" si="58"/>
        <v>0</v>
      </c>
    </row>
    <row r="157" spans="1:10" ht="25.5" outlineLevel="1" x14ac:dyDescent="0.25">
      <c r="A157" s="89" t="s">
        <v>426</v>
      </c>
      <c r="B157" s="123" t="s">
        <v>32</v>
      </c>
      <c r="C157" s="123" t="s">
        <v>761</v>
      </c>
      <c r="D157" s="123" t="s">
        <v>759</v>
      </c>
      <c r="E157" s="125" t="s">
        <v>820</v>
      </c>
      <c r="F157" s="123"/>
      <c r="G157" s="116">
        <f>G158</f>
        <v>0</v>
      </c>
      <c r="H157" s="116">
        <f t="shared" ref="H157:I157" si="66">H158</f>
        <v>0</v>
      </c>
      <c r="I157" s="116">
        <f t="shared" si="66"/>
        <v>0</v>
      </c>
      <c r="J157" s="107">
        <f t="shared" si="58"/>
        <v>0</v>
      </c>
    </row>
    <row r="158" spans="1:10" ht="38.25" outlineLevel="1" x14ac:dyDescent="0.25">
      <c r="A158" s="76" t="s">
        <v>379</v>
      </c>
      <c r="B158" s="77" t="s">
        <v>32</v>
      </c>
      <c r="C158" s="77" t="s">
        <v>761</v>
      </c>
      <c r="D158" s="77" t="s">
        <v>759</v>
      </c>
      <c r="E158" s="124" t="s">
        <v>820</v>
      </c>
      <c r="F158" s="77" t="s">
        <v>61</v>
      </c>
      <c r="G158" s="116">
        <f>'Бюджетная роспись'!J363/1000</f>
        <v>0</v>
      </c>
      <c r="H158" s="116">
        <f>'Бюджетная роспись'!O363/1000</f>
        <v>0</v>
      </c>
      <c r="I158" s="116">
        <f>'Бюджетная роспись'!P363/1000</f>
        <v>0</v>
      </c>
      <c r="J158" s="107">
        <f t="shared" si="58"/>
        <v>0</v>
      </c>
    </row>
    <row r="159" spans="1:10" ht="25.5" outlineLevel="1" x14ac:dyDescent="0.25">
      <c r="A159" s="89" t="s">
        <v>427</v>
      </c>
      <c r="B159" s="123" t="s">
        <v>32</v>
      </c>
      <c r="C159" s="123" t="s">
        <v>761</v>
      </c>
      <c r="D159" s="123" t="s">
        <v>759</v>
      </c>
      <c r="E159" s="125" t="s">
        <v>821</v>
      </c>
      <c r="F159" s="123"/>
      <c r="G159" s="116">
        <f>G160+G161</f>
        <v>130.19999999999999</v>
      </c>
      <c r="H159" s="116">
        <f t="shared" ref="H159:I159" si="67">H160+H161</f>
        <v>0</v>
      </c>
      <c r="I159" s="116">
        <f t="shared" si="67"/>
        <v>0</v>
      </c>
      <c r="J159" s="107">
        <f t="shared" si="58"/>
        <v>130.19999999999999</v>
      </c>
    </row>
    <row r="160" spans="1:10" ht="38.25" outlineLevel="1" x14ac:dyDescent="0.25">
      <c r="A160" s="76" t="s">
        <v>379</v>
      </c>
      <c r="B160" s="77" t="s">
        <v>32</v>
      </c>
      <c r="C160" s="77" t="s">
        <v>761</v>
      </c>
      <c r="D160" s="77" t="s">
        <v>759</v>
      </c>
      <c r="E160" s="124" t="s">
        <v>821</v>
      </c>
      <c r="F160" s="77" t="s">
        <v>61</v>
      </c>
      <c r="G160" s="116">
        <f>'Бюджетная роспись'!J368/1000</f>
        <v>130.19999999999999</v>
      </c>
      <c r="H160" s="116">
        <f>'Бюджетная роспись'!O368/1000</f>
        <v>0</v>
      </c>
      <c r="I160" s="116">
        <f>'Бюджетная роспись'!P368/1000</f>
        <v>0</v>
      </c>
      <c r="J160" s="107">
        <f t="shared" si="58"/>
        <v>130.19999999999999</v>
      </c>
    </row>
    <row r="161" spans="1:10" outlineLevel="1" x14ac:dyDescent="0.25">
      <c r="A161" s="76" t="s">
        <v>381</v>
      </c>
      <c r="B161" s="77" t="s">
        <v>32</v>
      </c>
      <c r="C161" s="77" t="s">
        <v>761</v>
      </c>
      <c r="D161" s="77" t="s">
        <v>759</v>
      </c>
      <c r="E161" s="124" t="s">
        <v>821</v>
      </c>
      <c r="F161" s="77" t="s">
        <v>159</v>
      </c>
      <c r="G161" s="116">
        <f>'Бюджетная роспись'!J392/1000</f>
        <v>0</v>
      </c>
      <c r="H161" s="116">
        <f>'Бюджетная роспись'!O392/1000</f>
        <v>0</v>
      </c>
      <c r="I161" s="116">
        <f>'Бюджетная роспись'!P392/1000</f>
        <v>0</v>
      </c>
      <c r="J161" s="107">
        <f t="shared" si="58"/>
        <v>0</v>
      </c>
    </row>
    <row r="162" spans="1:10" ht="38.25" outlineLevel="1" x14ac:dyDescent="0.25">
      <c r="A162" s="89" t="s">
        <v>428</v>
      </c>
      <c r="B162" s="123" t="s">
        <v>32</v>
      </c>
      <c r="C162" s="123" t="s">
        <v>761</v>
      </c>
      <c r="D162" s="123" t="s">
        <v>759</v>
      </c>
      <c r="E162" s="125" t="s">
        <v>822</v>
      </c>
      <c r="F162" s="123"/>
      <c r="G162" s="116">
        <f>G163+G164</f>
        <v>0</v>
      </c>
      <c r="H162" s="116">
        <f t="shared" ref="H162:I162" si="68">H163+H164</f>
        <v>0</v>
      </c>
      <c r="I162" s="116">
        <f t="shared" si="68"/>
        <v>0</v>
      </c>
      <c r="J162" s="107">
        <f t="shared" si="58"/>
        <v>0</v>
      </c>
    </row>
    <row r="163" spans="1:10" ht="38.25" outlineLevel="1" x14ac:dyDescent="0.25">
      <c r="A163" s="76" t="s">
        <v>379</v>
      </c>
      <c r="B163" s="77" t="s">
        <v>32</v>
      </c>
      <c r="C163" s="77" t="s">
        <v>761</v>
      </c>
      <c r="D163" s="77" t="s">
        <v>759</v>
      </c>
      <c r="E163" s="124" t="s">
        <v>822</v>
      </c>
      <c r="F163" s="77" t="s">
        <v>61</v>
      </c>
      <c r="G163" s="116">
        <f>'Бюджетная роспись'!J396/1000</f>
        <v>0</v>
      </c>
      <c r="H163" s="116">
        <f>'Бюджетная роспись'!O396/1000</f>
        <v>0</v>
      </c>
      <c r="I163" s="116">
        <f>'Бюджетная роспись'!P396/1000</f>
        <v>0</v>
      </c>
      <c r="J163" s="107">
        <f t="shared" si="58"/>
        <v>0</v>
      </c>
    </row>
    <row r="164" spans="1:10" outlineLevel="1" x14ac:dyDescent="0.25">
      <c r="A164" s="76" t="s">
        <v>388</v>
      </c>
      <c r="B164" s="77" t="s">
        <v>32</v>
      </c>
      <c r="C164" s="77" t="s">
        <v>761</v>
      </c>
      <c r="D164" s="77" t="s">
        <v>759</v>
      </c>
      <c r="E164" s="124" t="s">
        <v>822</v>
      </c>
      <c r="F164" s="77" t="s">
        <v>154</v>
      </c>
      <c r="G164" s="116">
        <f>'Бюджетная роспись'!J400/1000</f>
        <v>0</v>
      </c>
      <c r="H164" s="116">
        <f>'Бюджетная роспись'!O400/1000</f>
        <v>0</v>
      </c>
      <c r="I164" s="116">
        <f>'Бюджетная роспись'!P400/1000</f>
        <v>0</v>
      </c>
      <c r="J164" s="107">
        <f t="shared" si="58"/>
        <v>0</v>
      </c>
    </row>
    <row r="165" spans="1:10" ht="38.25" outlineLevel="1" x14ac:dyDescent="0.25">
      <c r="A165" s="89" t="s">
        <v>429</v>
      </c>
      <c r="B165" s="123" t="s">
        <v>32</v>
      </c>
      <c r="C165" s="123" t="s">
        <v>761</v>
      </c>
      <c r="D165" s="123" t="s">
        <v>759</v>
      </c>
      <c r="E165" s="125" t="s">
        <v>823</v>
      </c>
      <c r="F165" s="123"/>
      <c r="G165" s="116">
        <f>G166</f>
        <v>0</v>
      </c>
      <c r="H165" s="116">
        <f t="shared" ref="H165:I165" si="69">H166</f>
        <v>0</v>
      </c>
      <c r="I165" s="116">
        <f t="shared" si="69"/>
        <v>0</v>
      </c>
      <c r="J165" s="107">
        <f t="shared" si="58"/>
        <v>0</v>
      </c>
    </row>
    <row r="166" spans="1:10" ht="38.25" outlineLevel="1" x14ac:dyDescent="0.25">
      <c r="A166" s="76" t="s">
        <v>379</v>
      </c>
      <c r="B166" s="77" t="s">
        <v>32</v>
      </c>
      <c r="C166" s="77" t="s">
        <v>761</v>
      </c>
      <c r="D166" s="77" t="s">
        <v>759</v>
      </c>
      <c r="E166" s="124" t="s">
        <v>823</v>
      </c>
      <c r="F166" s="77" t="s">
        <v>61</v>
      </c>
      <c r="G166" s="116">
        <f>'Бюджетная роспись'!J404/1000</f>
        <v>0</v>
      </c>
      <c r="H166" s="116">
        <f>'Бюджетная роспись'!O404/1000</f>
        <v>0</v>
      </c>
      <c r="I166" s="116">
        <f>'Бюджетная роспись'!P404/1000</f>
        <v>0</v>
      </c>
      <c r="J166" s="107">
        <f t="shared" si="58"/>
        <v>0</v>
      </c>
    </row>
    <row r="167" spans="1:10" outlineLevel="1" x14ac:dyDescent="0.25">
      <c r="A167" s="89" t="s">
        <v>422</v>
      </c>
      <c r="B167" s="123" t="s">
        <v>32</v>
      </c>
      <c r="C167" s="123" t="s">
        <v>761</v>
      </c>
      <c r="D167" s="123" t="s">
        <v>759</v>
      </c>
      <c r="E167" s="125" t="s">
        <v>824</v>
      </c>
      <c r="F167" s="123"/>
      <c r="G167" s="116">
        <f>G168</f>
        <v>105.3</v>
      </c>
      <c r="H167" s="116">
        <f t="shared" ref="H167:I167" si="70">H168</f>
        <v>0</v>
      </c>
      <c r="I167" s="116">
        <f t="shared" si="70"/>
        <v>0</v>
      </c>
      <c r="J167" s="107">
        <f t="shared" si="58"/>
        <v>105.3</v>
      </c>
    </row>
    <row r="168" spans="1:10" ht="38.25" outlineLevel="1" x14ac:dyDescent="0.25">
      <c r="A168" s="76" t="s">
        <v>379</v>
      </c>
      <c r="B168" s="77" t="s">
        <v>32</v>
      </c>
      <c r="C168" s="77" t="s">
        <v>761</v>
      </c>
      <c r="D168" s="77" t="s">
        <v>759</v>
      </c>
      <c r="E168" s="124" t="s">
        <v>824</v>
      </c>
      <c r="F168" s="77" t="s">
        <v>61</v>
      </c>
      <c r="G168" s="116">
        <f>'Бюджетная роспись'!J409/1000</f>
        <v>105.3</v>
      </c>
      <c r="H168" s="116">
        <f>'Бюджетная роспись'!O409/1000</f>
        <v>0</v>
      </c>
      <c r="I168" s="116">
        <f>'Бюджетная роспись'!P409/1000</f>
        <v>0</v>
      </c>
      <c r="J168" s="107">
        <f t="shared" si="58"/>
        <v>105.3</v>
      </c>
    </row>
    <row r="169" spans="1:10" ht="25.5" outlineLevel="1" x14ac:dyDescent="0.25">
      <c r="A169" s="120" t="s">
        <v>468</v>
      </c>
      <c r="B169" s="121" t="s">
        <v>32</v>
      </c>
      <c r="C169" s="121" t="s">
        <v>761</v>
      </c>
      <c r="D169" s="121" t="s">
        <v>759</v>
      </c>
      <c r="E169" s="122" t="s">
        <v>825</v>
      </c>
      <c r="F169" s="121"/>
      <c r="G169" s="116">
        <f>G170</f>
        <v>0</v>
      </c>
      <c r="H169" s="116">
        <f t="shared" ref="H169:I170" si="71">H170</f>
        <v>0</v>
      </c>
      <c r="I169" s="116">
        <f t="shared" si="71"/>
        <v>0</v>
      </c>
      <c r="J169" s="107">
        <f t="shared" si="58"/>
        <v>0</v>
      </c>
    </row>
    <row r="170" spans="1:10" ht="25.5" outlineLevel="1" x14ac:dyDescent="0.25">
      <c r="A170" s="89" t="s">
        <v>430</v>
      </c>
      <c r="B170" s="123" t="s">
        <v>32</v>
      </c>
      <c r="C170" s="123" t="s">
        <v>761</v>
      </c>
      <c r="D170" s="123" t="s">
        <v>759</v>
      </c>
      <c r="E170" s="125" t="s">
        <v>826</v>
      </c>
      <c r="F170" s="123"/>
      <c r="G170" s="116">
        <f>G171</f>
        <v>0</v>
      </c>
      <c r="H170" s="116">
        <f t="shared" si="71"/>
        <v>0</v>
      </c>
      <c r="I170" s="116">
        <f t="shared" si="71"/>
        <v>0</v>
      </c>
      <c r="J170" s="107">
        <f t="shared" si="58"/>
        <v>0</v>
      </c>
    </row>
    <row r="171" spans="1:10" ht="38.25" outlineLevel="1" x14ac:dyDescent="0.25">
      <c r="A171" s="76" t="s">
        <v>379</v>
      </c>
      <c r="B171" s="77" t="s">
        <v>32</v>
      </c>
      <c r="C171" s="77" t="s">
        <v>761</v>
      </c>
      <c r="D171" s="77" t="s">
        <v>759</v>
      </c>
      <c r="E171" s="124" t="s">
        <v>826</v>
      </c>
      <c r="F171" s="77" t="s">
        <v>61</v>
      </c>
      <c r="G171" s="116">
        <f>'Бюджетная роспись'!J413/1000</f>
        <v>0</v>
      </c>
      <c r="H171" s="116">
        <f>'Бюджетная роспись'!O413/1000</f>
        <v>0</v>
      </c>
      <c r="I171" s="116">
        <f>'Бюджетная роспись'!P413/1000</f>
        <v>0</v>
      </c>
      <c r="J171" s="107">
        <f t="shared" si="58"/>
        <v>0</v>
      </c>
    </row>
    <row r="172" spans="1:10" ht="25.5" x14ac:dyDescent="0.25">
      <c r="A172" s="87" t="s">
        <v>431</v>
      </c>
      <c r="B172" s="110" t="s">
        <v>32</v>
      </c>
      <c r="C172" s="110" t="s">
        <v>761</v>
      </c>
      <c r="D172" s="110" t="s">
        <v>761</v>
      </c>
      <c r="E172" s="111" t="s">
        <v>775</v>
      </c>
      <c r="F172" s="110"/>
      <c r="G172" s="112">
        <f>G173</f>
        <v>0</v>
      </c>
      <c r="H172" s="112">
        <f t="shared" ref="H172:I173" si="72">H173</f>
        <v>0</v>
      </c>
      <c r="I172" s="112">
        <f t="shared" si="72"/>
        <v>0</v>
      </c>
      <c r="J172" s="107">
        <f t="shared" si="58"/>
        <v>0</v>
      </c>
    </row>
    <row r="173" spans="1:10" ht="51" outlineLevel="1" x14ac:dyDescent="0.25">
      <c r="A173" s="113" t="s">
        <v>456</v>
      </c>
      <c r="B173" s="114" t="s">
        <v>32</v>
      </c>
      <c r="C173" s="114" t="s">
        <v>761</v>
      </c>
      <c r="D173" s="114" t="s">
        <v>761</v>
      </c>
      <c r="E173" s="115" t="s">
        <v>605</v>
      </c>
      <c r="F173" s="114"/>
      <c r="G173" s="116">
        <f>G174</f>
        <v>0</v>
      </c>
      <c r="H173" s="116">
        <f t="shared" si="72"/>
        <v>0</v>
      </c>
      <c r="I173" s="116">
        <f t="shared" si="72"/>
        <v>0</v>
      </c>
      <c r="J173" s="107">
        <f t="shared" si="58"/>
        <v>0</v>
      </c>
    </row>
    <row r="174" spans="1:10" ht="38.25" outlineLevel="1" x14ac:dyDescent="0.25">
      <c r="A174" s="117" t="s">
        <v>412</v>
      </c>
      <c r="B174" s="118" t="s">
        <v>32</v>
      </c>
      <c r="C174" s="118" t="s">
        <v>761</v>
      </c>
      <c r="D174" s="118" t="s">
        <v>761</v>
      </c>
      <c r="E174" s="119" t="s">
        <v>803</v>
      </c>
      <c r="F174" s="118"/>
      <c r="G174" s="116">
        <f>G175+G178</f>
        <v>0</v>
      </c>
      <c r="H174" s="116">
        <f t="shared" ref="H174:I174" si="73">H175+H178</f>
        <v>0</v>
      </c>
      <c r="I174" s="116">
        <f t="shared" si="73"/>
        <v>0</v>
      </c>
      <c r="J174" s="107">
        <f t="shared" si="58"/>
        <v>0</v>
      </c>
    </row>
    <row r="175" spans="1:10" ht="38.25" outlineLevel="1" x14ac:dyDescent="0.25">
      <c r="A175" s="120" t="s">
        <v>413</v>
      </c>
      <c r="B175" s="121" t="s">
        <v>32</v>
      </c>
      <c r="C175" s="121" t="s">
        <v>761</v>
      </c>
      <c r="D175" s="121" t="s">
        <v>761</v>
      </c>
      <c r="E175" s="122" t="s">
        <v>804</v>
      </c>
      <c r="F175" s="121"/>
      <c r="G175" s="116">
        <f>G176</f>
        <v>0</v>
      </c>
      <c r="H175" s="116">
        <f t="shared" ref="H175:I176" si="74">H176</f>
        <v>0</v>
      </c>
      <c r="I175" s="116">
        <f t="shared" si="74"/>
        <v>0</v>
      </c>
      <c r="J175" s="107">
        <f t="shared" si="58"/>
        <v>0</v>
      </c>
    </row>
    <row r="176" spans="1:10" ht="38.25" outlineLevel="1" x14ac:dyDescent="0.25">
      <c r="A176" s="89" t="s">
        <v>433</v>
      </c>
      <c r="B176" s="123" t="s">
        <v>32</v>
      </c>
      <c r="C176" s="123" t="s">
        <v>761</v>
      </c>
      <c r="D176" s="123" t="s">
        <v>761</v>
      </c>
      <c r="E176" s="125" t="s">
        <v>827</v>
      </c>
      <c r="F176" s="123"/>
      <c r="G176" s="116">
        <f>G177</f>
        <v>0</v>
      </c>
      <c r="H176" s="116">
        <f t="shared" si="74"/>
        <v>0</v>
      </c>
      <c r="I176" s="116">
        <f t="shared" si="74"/>
        <v>0</v>
      </c>
      <c r="J176" s="107">
        <f t="shared" si="58"/>
        <v>0</v>
      </c>
    </row>
    <row r="177" spans="1:10" ht="38.25" outlineLevel="1" x14ac:dyDescent="0.25">
      <c r="A177" s="76" t="s">
        <v>432</v>
      </c>
      <c r="B177" s="77" t="s">
        <v>32</v>
      </c>
      <c r="C177" s="77" t="s">
        <v>761</v>
      </c>
      <c r="D177" s="77" t="s">
        <v>761</v>
      </c>
      <c r="E177" s="124" t="s">
        <v>827</v>
      </c>
      <c r="F177" s="77" t="s">
        <v>262</v>
      </c>
      <c r="G177" s="116">
        <f>'Бюджетная роспись'!J418/1000</f>
        <v>0</v>
      </c>
      <c r="H177" s="116">
        <f>'Бюджетная роспись'!O418/1000</f>
        <v>0</v>
      </c>
      <c r="I177" s="116">
        <f>'Бюджетная роспись'!P418/1000</f>
        <v>0</v>
      </c>
      <c r="J177" s="107">
        <f t="shared" si="58"/>
        <v>0</v>
      </c>
    </row>
    <row r="178" spans="1:10" ht="25.5" outlineLevel="1" x14ac:dyDescent="0.25">
      <c r="A178" s="120" t="s">
        <v>467</v>
      </c>
      <c r="B178" s="121" t="s">
        <v>32</v>
      </c>
      <c r="C178" s="121" t="s">
        <v>761</v>
      </c>
      <c r="D178" s="121" t="s">
        <v>761</v>
      </c>
      <c r="E178" s="122" t="s">
        <v>812</v>
      </c>
      <c r="F178" s="121"/>
      <c r="G178" s="116">
        <f>G179</f>
        <v>0</v>
      </c>
      <c r="H178" s="116">
        <f t="shared" ref="H178:I179" si="75">H179</f>
        <v>0</v>
      </c>
      <c r="I178" s="116">
        <f t="shared" si="75"/>
        <v>0</v>
      </c>
      <c r="J178" s="107">
        <f t="shared" si="58"/>
        <v>0</v>
      </c>
    </row>
    <row r="179" spans="1:10" ht="38.25" outlineLevel="1" x14ac:dyDescent="0.25">
      <c r="A179" s="89" t="s">
        <v>433</v>
      </c>
      <c r="B179" s="123" t="s">
        <v>32</v>
      </c>
      <c r="C179" s="123" t="s">
        <v>761</v>
      </c>
      <c r="D179" s="123" t="s">
        <v>761</v>
      </c>
      <c r="E179" s="125" t="s">
        <v>828</v>
      </c>
      <c r="F179" s="123"/>
      <c r="G179" s="116">
        <f>G180</f>
        <v>0</v>
      </c>
      <c r="H179" s="116">
        <f t="shared" si="75"/>
        <v>0</v>
      </c>
      <c r="I179" s="116">
        <f t="shared" si="75"/>
        <v>0</v>
      </c>
      <c r="J179" s="107">
        <f t="shared" si="58"/>
        <v>0</v>
      </c>
    </row>
    <row r="180" spans="1:10" ht="38.25" outlineLevel="1" x14ac:dyDescent="0.25">
      <c r="A180" s="76" t="s">
        <v>432</v>
      </c>
      <c r="B180" s="77" t="s">
        <v>32</v>
      </c>
      <c r="C180" s="77" t="s">
        <v>761</v>
      </c>
      <c r="D180" s="77" t="s">
        <v>761</v>
      </c>
      <c r="E180" s="124" t="s">
        <v>828</v>
      </c>
      <c r="F180" s="77" t="s">
        <v>262</v>
      </c>
      <c r="G180" s="116">
        <f>'Бюджетная роспись'!J421/1000</f>
        <v>0</v>
      </c>
      <c r="H180" s="116">
        <f>'Бюджетная роспись'!O421/1000</f>
        <v>0</v>
      </c>
      <c r="I180" s="116">
        <f>'Бюджетная роспись'!P421/1000</f>
        <v>0</v>
      </c>
      <c r="J180" s="107">
        <f t="shared" si="58"/>
        <v>0</v>
      </c>
    </row>
    <row r="181" spans="1:10" x14ac:dyDescent="0.25">
      <c r="A181" s="73" t="s">
        <v>434</v>
      </c>
      <c r="B181" s="74" t="s">
        <v>32</v>
      </c>
      <c r="C181" s="74" t="s">
        <v>762</v>
      </c>
      <c r="D181" s="74" t="s">
        <v>764</v>
      </c>
      <c r="E181" s="108" t="s">
        <v>775</v>
      </c>
      <c r="F181" s="74"/>
      <c r="G181" s="109">
        <f>G182</f>
        <v>869.6</v>
      </c>
      <c r="H181" s="109">
        <f t="shared" ref="H181:I183" si="76">H182</f>
        <v>450</v>
      </c>
      <c r="I181" s="109">
        <f t="shared" si="76"/>
        <v>200</v>
      </c>
      <c r="J181" s="107">
        <f t="shared" si="58"/>
        <v>1519.6</v>
      </c>
    </row>
    <row r="182" spans="1:10" x14ac:dyDescent="0.25">
      <c r="A182" s="87" t="s">
        <v>435</v>
      </c>
      <c r="B182" s="110" t="s">
        <v>32</v>
      </c>
      <c r="C182" s="110" t="s">
        <v>762</v>
      </c>
      <c r="D182" s="110" t="s">
        <v>757</v>
      </c>
      <c r="E182" s="111" t="s">
        <v>775</v>
      </c>
      <c r="F182" s="110"/>
      <c r="G182" s="112">
        <f>G183</f>
        <v>869.6</v>
      </c>
      <c r="H182" s="112">
        <f t="shared" si="76"/>
        <v>450</v>
      </c>
      <c r="I182" s="112">
        <f t="shared" si="76"/>
        <v>200</v>
      </c>
      <c r="J182" s="107">
        <f t="shared" si="58"/>
        <v>1519.6</v>
      </c>
    </row>
    <row r="183" spans="1:10" ht="51" outlineLevel="1" x14ac:dyDescent="0.25">
      <c r="A183" s="113" t="s">
        <v>456</v>
      </c>
      <c r="B183" s="114" t="s">
        <v>32</v>
      </c>
      <c r="C183" s="114" t="s">
        <v>762</v>
      </c>
      <c r="D183" s="114" t="s">
        <v>757</v>
      </c>
      <c r="E183" s="115" t="s">
        <v>605</v>
      </c>
      <c r="F183" s="114"/>
      <c r="G183" s="116">
        <f>G184</f>
        <v>869.6</v>
      </c>
      <c r="H183" s="116">
        <f t="shared" si="76"/>
        <v>450</v>
      </c>
      <c r="I183" s="116">
        <f t="shared" si="76"/>
        <v>200</v>
      </c>
      <c r="J183" s="107">
        <f t="shared" si="58"/>
        <v>1519.6</v>
      </c>
    </row>
    <row r="184" spans="1:10" ht="38.25" outlineLevel="1" x14ac:dyDescent="0.25">
      <c r="A184" s="117" t="s">
        <v>436</v>
      </c>
      <c r="B184" s="118" t="s">
        <v>32</v>
      </c>
      <c r="C184" s="118" t="s">
        <v>762</v>
      </c>
      <c r="D184" s="118" t="s">
        <v>757</v>
      </c>
      <c r="E184" s="119" t="s">
        <v>829</v>
      </c>
      <c r="F184" s="118"/>
      <c r="G184" s="116">
        <f>G185+G195</f>
        <v>869.6</v>
      </c>
      <c r="H184" s="116">
        <f t="shared" ref="H184:I184" si="77">H185+H195</f>
        <v>450</v>
      </c>
      <c r="I184" s="116">
        <f t="shared" si="77"/>
        <v>200</v>
      </c>
      <c r="J184" s="107">
        <f t="shared" si="58"/>
        <v>1519.6</v>
      </c>
    </row>
    <row r="185" spans="1:10" ht="38.25" outlineLevel="1" x14ac:dyDescent="0.25">
      <c r="A185" s="120" t="s">
        <v>437</v>
      </c>
      <c r="B185" s="121" t="s">
        <v>32</v>
      </c>
      <c r="C185" s="121" t="s">
        <v>762</v>
      </c>
      <c r="D185" s="121" t="s">
        <v>757</v>
      </c>
      <c r="E185" s="122" t="s">
        <v>830</v>
      </c>
      <c r="F185" s="121"/>
      <c r="G185" s="116">
        <f>G186+G190+G193</f>
        <v>850.6</v>
      </c>
      <c r="H185" s="116">
        <f t="shared" ref="H185:I185" si="78">H186+H190+H193</f>
        <v>450</v>
      </c>
      <c r="I185" s="116">
        <f t="shared" si="78"/>
        <v>200</v>
      </c>
      <c r="J185" s="107">
        <f t="shared" si="58"/>
        <v>1500.6</v>
      </c>
    </row>
    <row r="186" spans="1:10" ht="25.5" outlineLevel="1" x14ac:dyDescent="0.25">
      <c r="A186" s="89" t="s">
        <v>439</v>
      </c>
      <c r="B186" s="123" t="s">
        <v>32</v>
      </c>
      <c r="C186" s="123" t="s">
        <v>762</v>
      </c>
      <c r="D186" s="123" t="s">
        <v>757</v>
      </c>
      <c r="E186" s="125" t="s">
        <v>831</v>
      </c>
      <c r="F186" s="123"/>
      <c r="G186" s="116">
        <f>G187+G188+G189</f>
        <v>850.6</v>
      </c>
      <c r="H186" s="116">
        <f t="shared" ref="H186:I186" si="79">H187+H188+H189</f>
        <v>450</v>
      </c>
      <c r="I186" s="116">
        <f t="shared" si="79"/>
        <v>200</v>
      </c>
      <c r="J186" s="107">
        <f t="shared" si="58"/>
        <v>1500.6</v>
      </c>
    </row>
    <row r="187" spans="1:10" ht="38.25" outlineLevel="1" x14ac:dyDescent="0.25">
      <c r="A187" s="76" t="s">
        <v>379</v>
      </c>
      <c r="B187" s="77" t="s">
        <v>32</v>
      </c>
      <c r="C187" s="77" t="s">
        <v>762</v>
      </c>
      <c r="D187" s="77" t="s">
        <v>757</v>
      </c>
      <c r="E187" s="124" t="s">
        <v>831</v>
      </c>
      <c r="F187" s="77" t="s">
        <v>61</v>
      </c>
      <c r="G187" s="116">
        <f>'Бюджетная роспись'!J430/1000</f>
        <v>390</v>
      </c>
      <c r="H187" s="116">
        <f>'Бюджетная роспись'!O430/1000</f>
        <v>450</v>
      </c>
      <c r="I187" s="116">
        <f>'Бюджетная роспись'!P430/1000</f>
        <v>200</v>
      </c>
      <c r="J187" s="107">
        <f t="shared" si="58"/>
        <v>1040</v>
      </c>
    </row>
    <row r="188" spans="1:10" outlineLevel="1" x14ac:dyDescent="0.25">
      <c r="A188" s="76" t="s">
        <v>388</v>
      </c>
      <c r="B188" s="77" t="s">
        <v>32</v>
      </c>
      <c r="C188" s="77" t="s">
        <v>762</v>
      </c>
      <c r="D188" s="77" t="s">
        <v>757</v>
      </c>
      <c r="E188" s="124" t="s">
        <v>831</v>
      </c>
      <c r="F188" s="77" t="s">
        <v>154</v>
      </c>
      <c r="G188" s="116">
        <f>'Бюджетная роспись'!J460/1000</f>
        <v>460.6</v>
      </c>
      <c r="H188" s="116">
        <f>'Бюджетная роспись'!O460/1000</f>
        <v>0</v>
      </c>
      <c r="I188" s="116">
        <f>'Бюджетная роспись'!P460/1000</f>
        <v>0</v>
      </c>
      <c r="J188" s="107">
        <f t="shared" si="58"/>
        <v>460.6</v>
      </c>
    </row>
    <row r="189" spans="1:10" outlineLevel="1" x14ac:dyDescent="0.25">
      <c r="A189" s="76" t="s">
        <v>381</v>
      </c>
      <c r="B189" s="77" t="s">
        <v>32</v>
      </c>
      <c r="C189" s="77" t="s">
        <v>762</v>
      </c>
      <c r="D189" s="77" t="s">
        <v>757</v>
      </c>
      <c r="E189" s="124" t="s">
        <v>831</v>
      </c>
      <c r="F189" s="77" t="s">
        <v>159</v>
      </c>
      <c r="G189" s="116">
        <f>'Бюджетная роспись'!J464/1000</f>
        <v>0</v>
      </c>
      <c r="H189" s="116">
        <f>'Бюджетная роспись'!O464/1000</f>
        <v>0</v>
      </c>
      <c r="I189" s="116">
        <f>'Бюджетная роспись'!P464/1000</f>
        <v>0</v>
      </c>
      <c r="J189" s="107">
        <f t="shared" si="58"/>
        <v>0</v>
      </c>
    </row>
    <row r="190" spans="1:10" ht="51" outlineLevel="1" x14ac:dyDescent="0.25">
      <c r="A190" s="76" t="s">
        <v>464</v>
      </c>
      <c r="B190" s="77" t="s">
        <v>32</v>
      </c>
      <c r="C190" s="77" t="s">
        <v>762</v>
      </c>
      <c r="D190" s="77" t="s">
        <v>757</v>
      </c>
      <c r="E190" s="126" t="s">
        <v>832</v>
      </c>
      <c r="F190" s="123"/>
      <c r="G190" s="116">
        <f>G191+G192</f>
        <v>0</v>
      </c>
      <c r="H190" s="116">
        <f t="shared" ref="H190:I190" si="80">H191+H192</f>
        <v>0</v>
      </c>
      <c r="I190" s="116">
        <f t="shared" si="80"/>
        <v>0</v>
      </c>
      <c r="J190" s="107">
        <f t="shared" si="58"/>
        <v>0</v>
      </c>
    </row>
    <row r="191" spans="1:10" ht="25.5" outlineLevel="1" x14ac:dyDescent="0.25">
      <c r="A191" s="89" t="s">
        <v>439</v>
      </c>
      <c r="B191" s="77" t="s">
        <v>32</v>
      </c>
      <c r="C191" s="77" t="s">
        <v>762</v>
      </c>
      <c r="D191" s="77" t="s">
        <v>757</v>
      </c>
      <c r="E191" s="126" t="s">
        <v>832</v>
      </c>
      <c r="F191" s="127" t="s">
        <v>61</v>
      </c>
      <c r="G191" s="116">
        <f>'Бюджетная роспись'!J468/1000</f>
        <v>0</v>
      </c>
      <c r="H191" s="116">
        <f>'Бюджетная роспись'!O468/1000</f>
        <v>0</v>
      </c>
      <c r="I191" s="116">
        <f>'Бюджетная роспись'!P468/1000</f>
        <v>0</v>
      </c>
      <c r="J191" s="107">
        <f t="shared" si="58"/>
        <v>0</v>
      </c>
    </row>
    <row r="192" spans="1:10" outlineLevel="1" x14ac:dyDescent="0.25">
      <c r="A192" s="76" t="s">
        <v>388</v>
      </c>
      <c r="B192" s="77" t="s">
        <v>32</v>
      </c>
      <c r="C192" s="77" t="s">
        <v>762</v>
      </c>
      <c r="D192" s="77" t="s">
        <v>757</v>
      </c>
      <c r="E192" s="126" t="s">
        <v>832</v>
      </c>
      <c r="F192" s="127" t="s">
        <v>154</v>
      </c>
      <c r="G192" s="116">
        <f>'Бюджетная роспись'!J471/1000</f>
        <v>0</v>
      </c>
      <c r="H192" s="116">
        <f>'Бюджетная роспись'!O471/1000</f>
        <v>0</v>
      </c>
      <c r="I192" s="116">
        <f>'Бюджетная роспись'!P471/1000</f>
        <v>0</v>
      </c>
      <c r="J192" s="107">
        <f t="shared" si="58"/>
        <v>0</v>
      </c>
    </row>
    <row r="193" spans="1:10" ht="25.5" outlineLevel="1" x14ac:dyDescent="0.25">
      <c r="A193" s="76" t="s">
        <v>465</v>
      </c>
      <c r="B193" s="77" t="s">
        <v>32</v>
      </c>
      <c r="C193" s="127" t="s">
        <v>762</v>
      </c>
      <c r="D193" s="127" t="s">
        <v>757</v>
      </c>
      <c r="E193" s="126" t="s">
        <v>833</v>
      </c>
      <c r="F193" s="77"/>
      <c r="G193" s="116">
        <f>G194</f>
        <v>0</v>
      </c>
      <c r="H193" s="116">
        <f t="shared" ref="H193:I193" si="81">H194</f>
        <v>0</v>
      </c>
      <c r="I193" s="116">
        <f t="shared" si="81"/>
        <v>0</v>
      </c>
      <c r="J193" s="107">
        <f t="shared" si="58"/>
        <v>0</v>
      </c>
    </row>
    <row r="194" spans="1:10" ht="25.5" outlineLevel="1" x14ac:dyDescent="0.25">
      <c r="A194" s="89" t="s">
        <v>439</v>
      </c>
      <c r="B194" s="77" t="s">
        <v>32</v>
      </c>
      <c r="C194" s="127" t="s">
        <v>762</v>
      </c>
      <c r="D194" s="127" t="s">
        <v>757</v>
      </c>
      <c r="E194" s="126" t="s">
        <v>833</v>
      </c>
      <c r="F194" s="127" t="s">
        <v>61</v>
      </c>
      <c r="G194" s="116">
        <f>'Бюджетная роспись'!J475/1000</f>
        <v>0</v>
      </c>
      <c r="H194" s="116">
        <f>'Бюджетная роспись'!O475/1000</f>
        <v>0</v>
      </c>
      <c r="I194" s="116">
        <f>'Бюджетная роспись'!P475/1000</f>
        <v>0</v>
      </c>
      <c r="J194" s="107">
        <f t="shared" si="58"/>
        <v>0</v>
      </c>
    </row>
    <row r="195" spans="1:10" ht="38.25" outlineLevel="1" x14ac:dyDescent="0.25">
      <c r="A195" s="120" t="s">
        <v>446</v>
      </c>
      <c r="B195" s="121" t="s">
        <v>32</v>
      </c>
      <c r="C195" s="121" t="s">
        <v>762</v>
      </c>
      <c r="D195" s="121" t="s">
        <v>757</v>
      </c>
      <c r="E195" s="122" t="s">
        <v>834</v>
      </c>
      <c r="F195" s="121"/>
      <c r="G195" s="116">
        <f>G196</f>
        <v>19</v>
      </c>
      <c r="H195" s="116">
        <f t="shared" ref="H195:I196" si="82">H196</f>
        <v>0</v>
      </c>
      <c r="I195" s="116">
        <f t="shared" si="82"/>
        <v>0</v>
      </c>
      <c r="J195" s="107">
        <f t="shared" si="58"/>
        <v>19</v>
      </c>
    </row>
    <row r="196" spans="1:10" ht="38.25" outlineLevel="1" x14ac:dyDescent="0.25">
      <c r="A196" s="89" t="s">
        <v>438</v>
      </c>
      <c r="B196" s="123" t="s">
        <v>32</v>
      </c>
      <c r="C196" s="128" t="s">
        <v>762</v>
      </c>
      <c r="D196" s="128" t="s">
        <v>757</v>
      </c>
      <c r="E196" s="129" t="s">
        <v>835</v>
      </c>
      <c r="F196" s="128"/>
      <c r="G196" s="116">
        <f>G197</f>
        <v>19</v>
      </c>
      <c r="H196" s="116">
        <f t="shared" si="82"/>
        <v>0</v>
      </c>
      <c r="I196" s="116">
        <f t="shared" si="82"/>
        <v>0</v>
      </c>
      <c r="J196" s="107">
        <f t="shared" si="58"/>
        <v>19</v>
      </c>
    </row>
    <row r="197" spans="1:10" ht="38.25" outlineLevel="1" x14ac:dyDescent="0.25">
      <c r="A197" s="76" t="s">
        <v>379</v>
      </c>
      <c r="B197" s="77" t="s">
        <v>32</v>
      </c>
      <c r="C197" s="127" t="s">
        <v>762</v>
      </c>
      <c r="D197" s="127" t="s">
        <v>757</v>
      </c>
      <c r="E197" s="126" t="s">
        <v>835</v>
      </c>
      <c r="F197" s="127" t="s">
        <v>61</v>
      </c>
      <c r="G197" s="116">
        <f>'Бюджетная роспись'!J480/1000</f>
        <v>19</v>
      </c>
      <c r="H197" s="116">
        <f>'Бюджетная роспись'!O480/1000</f>
        <v>0</v>
      </c>
      <c r="I197" s="116">
        <f>'Бюджетная роспись'!P480/1000</f>
        <v>0</v>
      </c>
      <c r="J197" s="107">
        <f t="shared" si="58"/>
        <v>19</v>
      </c>
    </row>
    <row r="198" spans="1:10" x14ac:dyDescent="0.25">
      <c r="A198" s="73" t="s">
        <v>440</v>
      </c>
      <c r="B198" s="74" t="s">
        <v>32</v>
      </c>
      <c r="C198" s="74" t="s">
        <v>25</v>
      </c>
      <c r="D198" s="74" t="s">
        <v>764</v>
      </c>
      <c r="E198" s="108" t="s">
        <v>775</v>
      </c>
      <c r="F198" s="74"/>
      <c r="G198" s="109">
        <f>G199+G205</f>
        <v>284</v>
      </c>
      <c r="H198" s="109">
        <f t="shared" ref="H198:I198" si="83">H199+H205</f>
        <v>350</v>
      </c>
      <c r="I198" s="109">
        <f t="shared" si="83"/>
        <v>290</v>
      </c>
      <c r="J198" s="107">
        <f t="shared" si="58"/>
        <v>924</v>
      </c>
    </row>
    <row r="199" spans="1:10" x14ac:dyDescent="0.25">
      <c r="A199" s="87" t="s">
        <v>441</v>
      </c>
      <c r="B199" s="110" t="s">
        <v>32</v>
      </c>
      <c r="C199" s="110" t="s">
        <v>25</v>
      </c>
      <c r="D199" s="110" t="s">
        <v>757</v>
      </c>
      <c r="E199" s="111" t="s">
        <v>775</v>
      </c>
      <c r="F199" s="110"/>
      <c r="G199" s="112">
        <f>G200</f>
        <v>284</v>
      </c>
      <c r="H199" s="112">
        <f t="shared" ref="H199:I203" si="84">H200</f>
        <v>350</v>
      </c>
      <c r="I199" s="112">
        <f t="shared" si="84"/>
        <v>290</v>
      </c>
      <c r="J199" s="107">
        <f t="shared" si="58"/>
        <v>924</v>
      </c>
    </row>
    <row r="200" spans="1:10" ht="51" outlineLevel="1" x14ac:dyDescent="0.25">
      <c r="A200" s="113" t="s">
        <v>456</v>
      </c>
      <c r="B200" s="114" t="s">
        <v>32</v>
      </c>
      <c r="C200" s="114" t="s">
        <v>25</v>
      </c>
      <c r="D200" s="114" t="s">
        <v>757</v>
      </c>
      <c r="E200" s="115" t="s">
        <v>605</v>
      </c>
      <c r="F200" s="114"/>
      <c r="G200" s="116">
        <f>G201</f>
        <v>284</v>
      </c>
      <c r="H200" s="116">
        <f t="shared" si="84"/>
        <v>350</v>
      </c>
      <c r="I200" s="116">
        <f t="shared" si="84"/>
        <v>290</v>
      </c>
      <c r="J200" s="107">
        <f t="shared" si="58"/>
        <v>924</v>
      </c>
    </row>
    <row r="201" spans="1:10" outlineLevel="1" x14ac:dyDescent="0.25">
      <c r="A201" s="117" t="s">
        <v>375</v>
      </c>
      <c r="B201" s="118" t="s">
        <v>32</v>
      </c>
      <c r="C201" s="118" t="s">
        <v>25</v>
      </c>
      <c r="D201" s="118" t="s">
        <v>757</v>
      </c>
      <c r="E201" s="119" t="s">
        <v>772</v>
      </c>
      <c r="F201" s="118"/>
      <c r="G201" s="116">
        <f>G202</f>
        <v>284</v>
      </c>
      <c r="H201" s="116">
        <f t="shared" si="84"/>
        <v>350</v>
      </c>
      <c r="I201" s="116">
        <f t="shared" si="84"/>
        <v>290</v>
      </c>
      <c r="J201" s="107">
        <f t="shared" si="58"/>
        <v>924</v>
      </c>
    </row>
    <row r="202" spans="1:10" ht="25.5" outlineLevel="1" x14ac:dyDescent="0.25">
      <c r="A202" s="120" t="s">
        <v>384</v>
      </c>
      <c r="B202" s="121" t="s">
        <v>32</v>
      </c>
      <c r="C202" s="121" t="s">
        <v>25</v>
      </c>
      <c r="D202" s="121" t="s">
        <v>757</v>
      </c>
      <c r="E202" s="122" t="s">
        <v>609</v>
      </c>
      <c r="F202" s="121"/>
      <c r="G202" s="116">
        <f>G203</f>
        <v>284</v>
      </c>
      <c r="H202" s="116">
        <f t="shared" si="84"/>
        <v>350</v>
      </c>
      <c r="I202" s="116">
        <f t="shared" si="84"/>
        <v>290</v>
      </c>
      <c r="J202" s="107">
        <f t="shared" si="58"/>
        <v>924</v>
      </c>
    </row>
    <row r="203" spans="1:10" ht="25.5" outlineLevel="1" x14ac:dyDescent="0.25">
      <c r="A203" s="89" t="s">
        <v>459</v>
      </c>
      <c r="B203" s="123" t="s">
        <v>32</v>
      </c>
      <c r="C203" s="123" t="s">
        <v>25</v>
      </c>
      <c r="D203" s="123" t="s">
        <v>757</v>
      </c>
      <c r="E203" s="125" t="s">
        <v>610</v>
      </c>
      <c r="F203" s="123"/>
      <c r="G203" s="116">
        <f>G204</f>
        <v>284</v>
      </c>
      <c r="H203" s="116">
        <f t="shared" si="84"/>
        <v>350</v>
      </c>
      <c r="I203" s="116">
        <f t="shared" si="84"/>
        <v>290</v>
      </c>
      <c r="J203" s="107">
        <f t="shared" si="58"/>
        <v>924</v>
      </c>
    </row>
    <row r="204" spans="1:10" ht="25.5" outlineLevel="1" x14ac:dyDescent="0.25">
      <c r="A204" s="76" t="s">
        <v>380</v>
      </c>
      <c r="B204" s="77" t="s">
        <v>32</v>
      </c>
      <c r="C204" s="77" t="s">
        <v>25</v>
      </c>
      <c r="D204" s="77" t="s">
        <v>757</v>
      </c>
      <c r="E204" s="124" t="s">
        <v>610</v>
      </c>
      <c r="F204" s="77" t="s">
        <v>153</v>
      </c>
      <c r="G204" s="116">
        <f>'Бюджетная роспись'!J487/1000</f>
        <v>284</v>
      </c>
      <c r="H204" s="116">
        <f>'Бюджетная роспись'!O487/1000</f>
        <v>350</v>
      </c>
      <c r="I204" s="116">
        <f>'Бюджетная роспись'!P487/1000</f>
        <v>290</v>
      </c>
      <c r="J204" s="107">
        <f t="shared" si="58"/>
        <v>924</v>
      </c>
    </row>
    <row r="205" spans="1:10" x14ac:dyDescent="0.25">
      <c r="A205" s="87" t="s">
        <v>442</v>
      </c>
      <c r="B205" s="110" t="s">
        <v>32</v>
      </c>
      <c r="C205" s="110" t="s">
        <v>25</v>
      </c>
      <c r="D205" s="110" t="s">
        <v>759</v>
      </c>
      <c r="E205" s="111" t="s">
        <v>775</v>
      </c>
      <c r="F205" s="110"/>
      <c r="G205" s="112">
        <f>G206</f>
        <v>0</v>
      </c>
      <c r="H205" s="112">
        <f t="shared" ref="H205:I209" si="85">H206</f>
        <v>0</v>
      </c>
      <c r="I205" s="112">
        <f t="shared" si="85"/>
        <v>0</v>
      </c>
      <c r="J205" s="107">
        <f t="shared" ref="J205:J236" si="86">G205+H205+I205</f>
        <v>0</v>
      </c>
    </row>
    <row r="206" spans="1:10" ht="51" outlineLevel="1" x14ac:dyDescent="0.25">
      <c r="A206" s="113" t="s">
        <v>456</v>
      </c>
      <c r="B206" s="114" t="s">
        <v>32</v>
      </c>
      <c r="C206" s="114" t="s">
        <v>25</v>
      </c>
      <c r="D206" s="114" t="s">
        <v>759</v>
      </c>
      <c r="E206" s="115" t="s">
        <v>605</v>
      </c>
      <c r="F206" s="114"/>
      <c r="G206" s="116">
        <f>G207</f>
        <v>0</v>
      </c>
      <c r="H206" s="116">
        <f t="shared" si="85"/>
        <v>0</v>
      </c>
      <c r="I206" s="116">
        <f t="shared" si="85"/>
        <v>0</v>
      </c>
      <c r="J206" s="107">
        <f t="shared" si="86"/>
        <v>0</v>
      </c>
    </row>
    <row r="207" spans="1:10" outlineLevel="1" x14ac:dyDescent="0.25">
      <c r="A207" s="117" t="s">
        <v>375</v>
      </c>
      <c r="B207" s="118" t="s">
        <v>32</v>
      </c>
      <c r="C207" s="118" t="s">
        <v>25</v>
      </c>
      <c r="D207" s="118" t="s">
        <v>759</v>
      </c>
      <c r="E207" s="119" t="s">
        <v>772</v>
      </c>
      <c r="F207" s="118"/>
      <c r="G207" s="116">
        <f>G208</f>
        <v>0</v>
      </c>
      <c r="H207" s="116">
        <f t="shared" si="85"/>
        <v>0</v>
      </c>
      <c r="I207" s="116">
        <f t="shared" si="85"/>
        <v>0</v>
      </c>
      <c r="J207" s="107">
        <f t="shared" si="86"/>
        <v>0</v>
      </c>
    </row>
    <row r="208" spans="1:10" ht="25.5" outlineLevel="1" x14ac:dyDescent="0.25">
      <c r="A208" s="120" t="s">
        <v>384</v>
      </c>
      <c r="B208" s="121" t="s">
        <v>32</v>
      </c>
      <c r="C208" s="121" t="s">
        <v>25</v>
      </c>
      <c r="D208" s="121" t="s">
        <v>759</v>
      </c>
      <c r="E208" s="122" t="s">
        <v>609</v>
      </c>
      <c r="F208" s="121"/>
      <c r="G208" s="116">
        <f>G209</f>
        <v>0</v>
      </c>
      <c r="H208" s="116">
        <f t="shared" si="85"/>
        <v>0</v>
      </c>
      <c r="I208" s="116">
        <f t="shared" si="85"/>
        <v>0</v>
      </c>
      <c r="J208" s="107">
        <f t="shared" si="86"/>
        <v>0</v>
      </c>
    </row>
    <row r="209" spans="1:10" ht="38.25" outlineLevel="1" x14ac:dyDescent="0.25">
      <c r="A209" s="89" t="s">
        <v>443</v>
      </c>
      <c r="B209" s="123" t="s">
        <v>32</v>
      </c>
      <c r="C209" s="123" t="s">
        <v>25</v>
      </c>
      <c r="D209" s="123" t="s">
        <v>759</v>
      </c>
      <c r="E209" s="125" t="s">
        <v>836</v>
      </c>
      <c r="F209" s="123"/>
      <c r="G209" s="116">
        <f>G210</f>
        <v>0</v>
      </c>
      <c r="H209" s="116">
        <f t="shared" si="85"/>
        <v>0</v>
      </c>
      <c r="I209" s="116">
        <f t="shared" si="85"/>
        <v>0</v>
      </c>
      <c r="J209" s="107">
        <f t="shared" si="86"/>
        <v>0</v>
      </c>
    </row>
    <row r="210" spans="1:10" ht="25.5" outlineLevel="1" x14ac:dyDescent="0.25">
      <c r="A210" s="76" t="s">
        <v>380</v>
      </c>
      <c r="B210" s="77" t="s">
        <v>32</v>
      </c>
      <c r="C210" s="77" t="s">
        <v>25</v>
      </c>
      <c r="D210" s="77" t="s">
        <v>759</v>
      </c>
      <c r="E210" s="124" t="s">
        <v>836</v>
      </c>
      <c r="F210" s="77" t="s">
        <v>153</v>
      </c>
      <c r="G210" s="116">
        <f>'Бюджетная роспись'!J492/1000</f>
        <v>0</v>
      </c>
      <c r="H210" s="116">
        <f>'Бюджетная роспись'!O492/1000</f>
        <v>0</v>
      </c>
      <c r="I210" s="116">
        <f>'Бюджетная роспись'!P492/1000</f>
        <v>0</v>
      </c>
      <c r="J210" s="107">
        <f t="shared" si="86"/>
        <v>0</v>
      </c>
    </row>
    <row r="211" spans="1:10" x14ac:dyDescent="0.25">
      <c r="A211" s="73" t="s">
        <v>444</v>
      </c>
      <c r="B211" s="74" t="s">
        <v>32</v>
      </c>
      <c r="C211" s="74" t="s">
        <v>26</v>
      </c>
      <c r="D211" s="74" t="s">
        <v>764</v>
      </c>
      <c r="E211" s="108" t="s">
        <v>775</v>
      </c>
      <c r="F211" s="74"/>
      <c r="G211" s="109">
        <f>G212+G218</f>
        <v>0</v>
      </c>
      <c r="H211" s="109">
        <f t="shared" ref="H211:I211" si="87">H212+H218</f>
        <v>0</v>
      </c>
      <c r="I211" s="109">
        <f t="shared" si="87"/>
        <v>0</v>
      </c>
      <c r="J211" s="107">
        <f t="shared" si="86"/>
        <v>0</v>
      </c>
    </row>
    <row r="212" spans="1:10" x14ac:dyDescent="0.25">
      <c r="A212" s="87" t="s">
        <v>445</v>
      </c>
      <c r="B212" s="110" t="s">
        <v>32</v>
      </c>
      <c r="C212" s="110" t="s">
        <v>26</v>
      </c>
      <c r="D212" s="110" t="s">
        <v>757</v>
      </c>
      <c r="E212" s="111" t="s">
        <v>775</v>
      </c>
      <c r="F212" s="110"/>
      <c r="G212" s="112">
        <f>G213</f>
        <v>0</v>
      </c>
      <c r="H212" s="112">
        <f t="shared" ref="H212:I216" si="88">H213</f>
        <v>0</v>
      </c>
      <c r="I212" s="112">
        <f t="shared" si="88"/>
        <v>0</v>
      </c>
      <c r="J212" s="107">
        <f t="shared" si="86"/>
        <v>0</v>
      </c>
    </row>
    <row r="213" spans="1:10" ht="51" outlineLevel="1" x14ac:dyDescent="0.25">
      <c r="A213" s="113" t="s">
        <v>456</v>
      </c>
      <c r="B213" s="114" t="s">
        <v>32</v>
      </c>
      <c r="C213" s="114" t="s">
        <v>26</v>
      </c>
      <c r="D213" s="114" t="s">
        <v>757</v>
      </c>
      <c r="E213" s="115" t="s">
        <v>605</v>
      </c>
      <c r="F213" s="114"/>
      <c r="G213" s="116">
        <f>G214</f>
        <v>0</v>
      </c>
      <c r="H213" s="116">
        <f t="shared" si="88"/>
        <v>0</v>
      </c>
      <c r="I213" s="116">
        <f t="shared" si="88"/>
        <v>0</v>
      </c>
      <c r="J213" s="107">
        <f t="shared" si="86"/>
        <v>0</v>
      </c>
    </row>
    <row r="214" spans="1:10" ht="38.25" outlineLevel="1" x14ac:dyDescent="0.25">
      <c r="A214" s="117" t="s">
        <v>436</v>
      </c>
      <c r="B214" s="118" t="s">
        <v>32</v>
      </c>
      <c r="C214" s="118" t="s">
        <v>26</v>
      </c>
      <c r="D214" s="118" t="s">
        <v>757</v>
      </c>
      <c r="E214" s="119" t="s">
        <v>829</v>
      </c>
      <c r="F214" s="118"/>
      <c r="G214" s="116">
        <f>G215</f>
        <v>0</v>
      </c>
      <c r="H214" s="116">
        <f t="shared" si="88"/>
        <v>0</v>
      </c>
      <c r="I214" s="116">
        <f t="shared" si="88"/>
        <v>0</v>
      </c>
      <c r="J214" s="107">
        <f t="shared" si="86"/>
        <v>0</v>
      </c>
    </row>
    <row r="215" spans="1:10" ht="38.25" outlineLevel="1" x14ac:dyDescent="0.25">
      <c r="A215" s="120" t="s">
        <v>446</v>
      </c>
      <c r="B215" s="121" t="s">
        <v>32</v>
      </c>
      <c r="C215" s="121" t="s">
        <v>26</v>
      </c>
      <c r="D215" s="121" t="s">
        <v>757</v>
      </c>
      <c r="E215" s="122" t="s">
        <v>834</v>
      </c>
      <c r="F215" s="121"/>
      <c r="G215" s="116">
        <f>G216</f>
        <v>0</v>
      </c>
      <c r="H215" s="116">
        <f t="shared" si="88"/>
        <v>0</v>
      </c>
      <c r="I215" s="116">
        <f t="shared" si="88"/>
        <v>0</v>
      </c>
      <c r="J215" s="107">
        <f t="shared" si="86"/>
        <v>0</v>
      </c>
    </row>
    <row r="216" spans="1:10" ht="25.5" outlineLevel="1" x14ac:dyDescent="0.25">
      <c r="A216" s="89" t="s">
        <v>447</v>
      </c>
      <c r="B216" s="123" t="s">
        <v>32</v>
      </c>
      <c r="C216" s="123" t="s">
        <v>26</v>
      </c>
      <c r="D216" s="123" t="s">
        <v>757</v>
      </c>
      <c r="E216" s="125" t="s">
        <v>837</v>
      </c>
      <c r="F216" s="123"/>
      <c r="G216" s="116">
        <f>G217</f>
        <v>0</v>
      </c>
      <c r="H216" s="116">
        <f t="shared" si="88"/>
        <v>0</v>
      </c>
      <c r="I216" s="116">
        <f t="shared" si="88"/>
        <v>0</v>
      </c>
      <c r="J216" s="107">
        <f t="shared" si="86"/>
        <v>0</v>
      </c>
    </row>
    <row r="217" spans="1:10" ht="38.25" outlineLevel="1" x14ac:dyDescent="0.25">
      <c r="A217" s="76" t="s">
        <v>379</v>
      </c>
      <c r="B217" s="77" t="s">
        <v>32</v>
      </c>
      <c r="C217" s="77" t="s">
        <v>26</v>
      </c>
      <c r="D217" s="77" t="s">
        <v>757</v>
      </c>
      <c r="E217" s="124" t="s">
        <v>837</v>
      </c>
      <c r="F217" s="77" t="s">
        <v>61</v>
      </c>
      <c r="G217" s="116">
        <f>'Бюджетная роспись'!J498/1000</f>
        <v>0</v>
      </c>
      <c r="H217" s="116">
        <f>'Бюджетная роспись'!O498/1000</f>
        <v>0</v>
      </c>
      <c r="I217" s="116">
        <f>'Бюджетная роспись'!P498/1000</f>
        <v>0</v>
      </c>
      <c r="J217" s="107">
        <f t="shared" si="86"/>
        <v>0</v>
      </c>
    </row>
    <row r="218" spans="1:10" x14ac:dyDescent="0.25">
      <c r="A218" s="87" t="s">
        <v>462</v>
      </c>
      <c r="B218" s="110" t="s">
        <v>32</v>
      </c>
      <c r="C218" s="110" t="s">
        <v>26</v>
      </c>
      <c r="D218" s="110" t="s">
        <v>758</v>
      </c>
      <c r="E218" s="111" t="s">
        <v>775</v>
      </c>
      <c r="F218" s="110"/>
      <c r="G218" s="112">
        <f>G219</f>
        <v>0</v>
      </c>
      <c r="H218" s="112">
        <f t="shared" ref="H218:I222" si="89">H219</f>
        <v>0</v>
      </c>
      <c r="I218" s="112">
        <f t="shared" si="89"/>
        <v>0</v>
      </c>
      <c r="J218" s="107">
        <f t="shared" si="86"/>
        <v>0</v>
      </c>
    </row>
    <row r="219" spans="1:10" ht="51" outlineLevel="1" x14ac:dyDescent="0.25">
      <c r="A219" s="113" t="s">
        <v>456</v>
      </c>
      <c r="B219" s="114" t="s">
        <v>32</v>
      </c>
      <c r="C219" s="114" t="s">
        <v>26</v>
      </c>
      <c r="D219" s="114" t="s">
        <v>758</v>
      </c>
      <c r="E219" s="115" t="s">
        <v>605</v>
      </c>
      <c r="F219" s="114"/>
      <c r="G219" s="116">
        <f>G220</f>
        <v>0</v>
      </c>
      <c r="H219" s="116">
        <f t="shared" si="89"/>
        <v>0</v>
      </c>
      <c r="I219" s="116">
        <f t="shared" si="89"/>
        <v>0</v>
      </c>
      <c r="J219" s="107">
        <f t="shared" si="86"/>
        <v>0</v>
      </c>
    </row>
    <row r="220" spans="1:10" ht="38.25" outlineLevel="1" x14ac:dyDescent="0.25">
      <c r="A220" s="117" t="s">
        <v>436</v>
      </c>
      <c r="B220" s="118" t="s">
        <v>32</v>
      </c>
      <c r="C220" s="118" t="s">
        <v>26</v>
      </c>
      <c r="D220" s="118" t="s">
        <v>758</v>
      </c>
      <c r="E220" s="119" t="s">
        <v>829</v>
      </c>
      <c r="F220" s="118"/>
      <c r="G220" s="116">
        <f>G221</f>
        <v>0</v>
      </c>
      <c r="H220" s="116">
        <f t="shared" si="89"/>
        <v>0</v>
      </c>
      <c r="I220" s="116">
        <f t="shared" si="89"/>
        <v>0</v>
      </c>
      <c r="J220" s="107">
        <f t="shared" si="86"/>
        <v>0</v>
      </c>
    </row>
    <row r="221" spans="1:10" ht="38.25" outlineLevel="1" x14ac:dyDescent="0.25">
      <c r="A221" s="120" t="s">
        <v>446</v>
      </c>
      <c r="B221" s="121" t="s">
        <v>32</v>
      </c>
      <c r="C221" s="121" t="s">
        <v>26</v>
      </c>
      <c r="D221" s="121" t="s">
        <v>758</v>
      </c>
      <c r="E221" s="122" t="s">
        <v>834</v>
      </c>
      <c r="F221" s="121"/>
      <c r="G221" s="116">
        <f>G222</f>
        <v>0</v>
      </c>
      <c r="H221" s="116">
        <f t="shared" si="89"/>
        <v>0</v>
      </c>
      <c r="I221" s="116">
        <f t="shared" si="89"/>
        <v>0</v>
      </c>
      <c r="J221" s="107">
        <f t="shared" si="86"/>
        <v>0</v>
      </c>
    </row>
    <row r="222" spans="1:10" ht="38.25" outlineLevel="1" x14ac:dyDescent="0.25">
      <c r="A222" s="89" t="s">
        <v>463</v>
      </c>
      <c r="B222" s="123" t="s">
        <v>32</v>
      </c>
      <c r="C222" s="123" t="s">
        <v>26</v>
      </c>
      <c r="D222" s="123" t="s">
        <v>758</v>
      </c>
      <c r="E222" s="126" t="s">
        <v>838</v>
      </c>
      <c r="F222" s="123"/>
      <c r="G222" s="116">
        <f>G223</f>
        <v>0</v>
      </c>
      <c r="H222" s="116">
        <f t="shared" si="89"/>
        <v>0</v>
      </c>
      <c r="I222" s="116">
        <f t="shared" si="89"/>
        <v>0</v>
      </c>
      <c r="J222" s="107">
        <f t="shared" si="86"/>
        <v>0</v>
      </c>
    </row>
    <row r="223" spans="1:10" ht="38.25" outlineLevel="1" x14ac:dyDescent="0.25">
      <c r="A223" s="76" t="s">
        <v>379</v>
      </c>
      <c r="B223" s="77" t="s">
        <v>32</v>
      </c>
      <c r="C223" s="77" t="s">
        <v>26</v>
      </c>
      <c r="D223" s="77" t="s">
        <v>758</v>
      </c>
      <c r="E223" s="126" t="s">
        <v>838</v>
      </c>
      <c r="F223" s="127" t="s">
        <v>61</v>
      </c>
      <c r="G223" s="116">
        <f>'Бюджетная роспись'!J504/1000</f>
        <v>0</v>
      </c>
      <c r="H223" s="116">
        <f>'Бюджетная роспись'!O504/1000</f>
        <v>0</v>
      </c>
      <c r="I223" s="116">
        <f>'Бюджетная роспись'!P504/1000</f>
        <v>0</v>
      </c>
      <c r="J223" s="107">
        <f t="shared" si="86"/>
        <v>0</v>
      </c>
    </row>
    <row r="224" spans="1:10" ht="25.5" x14ac:dyDescent="0.25">
      <c r="A224" s="73" t="s">
        <v>448</v>
      </c>
      <c r="B224" s="74" t="s">
        <v>32</v>
      </c>
      <c r="C224" s="74" t="s">
        <v>28</v>
      </c>
      <c r="D224" s="74" t="s">
        <v>764</v>
      </c>
      <c r="E224" s="108" t="s">
        <v>775</v>
      </c>
      <c r="F224" s="74"/>
      <c r="G224" s="109">
        <f>G225</f>
        <v>0</v>
      </c>
      <c r="H224" s="109">
        <f>H225</f>
        <v>0</v>
      </c>
      <c r="I224" s="109">
        <f t="shared" ref="H224:I229" si="90">I225</f>
        <v>0</v>
      </c>
      <c r="J224" s="107">
        <f t="shared" si="86"/>
        <v>0</v>
      </c>
    </row>
    <row r="225" spans="1:10" ht="25.5" x14ac:dyDescent="0.25">
      <c r="A225" s="87" t="s">
        <v>449</v>
      </c>
      <c r="B225" s="110" t="s">
        <v>32</v>
      </c>
      <c r="C225" s="110" t="s">
        <v>28</v>
      </c>
      <c r="D225" s="110" t="s">
        <v>757</v>
      </c>
      <c r="E225" s="111" t="s">
        <v>775</v>
      </c>
      <c r="F225" s="110"/>
      <c r="G225" s="112">
        <f>G226</f>
        <v>0</v>
      </c>
      <c r="H225" s="112">
        <f t="shared" si="90"/>
        <v>0</v>
      </c>
      <c r="I225" s="112">
        <f t="shared" si="90"/>
        <v>0</v>
      </c>
      <c r="J225" s="107">
        <f t="shared" si="86"/>
        <v>0</v>
      </c>
    </row>
    <row r="226" spans="1:10" ht="51" outlineLevel="1" x14ac:dyDescent="0.25">
      <c r="A226" s="113" t="s">
        <v>456</v>
      </c>
      <c r="B226" s="114" t="s">
        <v>32</v>
      </c>
      <c r="C226" s="114" t="s">
        <v>28</v>
      </c>
      <c r="D226" s="114" t="s">
        <v>757</v>
      </c>
      <c r="E226" s="115" t="s">
        <v>605</v>
      </c>
      <c r="F226" s="114"/>
      <c r="G226" s="116">
        <f>G227</f>
        <v>0</v>
      </c>
      <c r="H226" s="116">
        <f t="shared" si="90"/>
        <v>0</v>
      </c>
      <c r="I226" s="116">
        <f t="shared" si="90"/>
        <v>0</v>
      </c>
      <c r="J226" s="107">
        <f t="shared" si="86"/>
        <v>0</v>
      </c>
    </row>
    <row r="227" spans="1:10" outlineLevel="1" x14ac:dyDescent="0.25">
      <c r="A227" s="117" t="s">
        <v>375</v>
      </c>
      <c r="B227" s="118" t="s">
        <v>32</v>
      </c>
      <c r="C227" s="118" t="s">
        <v>28</v>
      </c>
      <c r="D227" s="118" t="s">
        <v>757</v>
      </c>
      <c r="E227" s="119" t="s">
        <v>772</v>
      </c>
      <c r="F227" s="118"/>
      <c r="G227" s="116">
        <f>G228</f>
        <v>0</v>
      </c>
      <c r="H227" s="116">
        <f t="shared" si="90"/>
        <v>0</v>
      </c>
      <c r="I227" s="116">
        <f t="shared" si="90"/>
        <v>0</v>
      </c>
      <c r="J227" s="107">
        <f t="shared" si="86"/>
        <v>0</v>
      </c>
    </row>
    <row r="228" spans="1:10" ht="25.5" outlineLevel="1" x14ac:dyDescent="0.25">
      <c r="A228" s="120" t="s">
        <v>384</v>
      </c>
      <c r="B228" s="121" t="s">
        <v>32</v>
      </c>
      <c r="C228" s="121" t="s">
        <v>28</v>
      </c>
      <c r="D228" s="121" t="s">
        <v>757</v>
      </c>
      <c r="E228" s="122" t="s">
        <v>609</v>
      </c>
      <c r="F228" s="121"/>
      <c r="G228" s="116">
        <f>G229</f>
        <v>0</v>
      </c>
      <c r="H228" s="116">
        <f t="shared" si="90"/>
        <v>0</v>
      </c>
      <c r="I228" s="116">
        <f t="shared" si="90"/>
        <v>0</v>
      </c>
      <c r="J228" s="107">
        <f t="shared" si="86"/>
        <v>0</v>
      </c>
    </row>
    <row r="229" spans="1:10" ht="38.25" outlineLevel="1" x14ac:dyDescent="0.25">
      <c r="A229" s="89" t="s">
        <v>460</v>
      </c>
      <c r="B229" s="123" t="s">
        <v>32</v>
      </c>
      <c r="C229" s="123" t="s">
        <v>28</v>
      </c>
      <c r="D229" s="123" t="s">
        <v>757</v>
      </c>
      <c r="E229" s="125" t="s">
        <v>839</v>
      </c>
      <c r="F229" s="123"/>
      <c r="G229" s="116">
        <f>G230</f>
        <v>0</v>
      </c>
      <c r="H229" s="116">
        <f t="shared" si="90"/>
        <v>0</v>
      </c>
      <c r="I229" s="116">
        <f t="shared" si="90"/>
        <v>0</v>
      </c>
      <c r="J229" s="107">
        <f t="shared" si="86"/>
        <v>0</v>
      </c>
    </row>
    <row r="230" spans="1:10" ht="25.5" outlineLevel="1" x14ac:dyDescent="0.25">
      <c r="A230" s="76" t="s">
        <v>450</v>
      </c>
      <c r="B230" s="77" t="s">
        <v>32</v>
      </c>
      <c r="C230" s="77" t="s">
        <v>28</v>
      </c>
      <c r="D230" s="77" t="s">
        <v>757</v>
      </c>
      <c r="E230" s="124" t="s">
        <v>839</v>
      </c>
      <c r="F230" s="77" t="s">
        <v>359</v>
      </c>
      <c r="G230" s="116">
        <f>'Бюджетная роспись'!J513/1000</f>
        <v>0</v>
      </c>
      <c r="H230" s="116">
        <f>'Бюджетная роспись'!O513/1000</f>
        <v>0</v>
      </c>
      <c r="I230" s="116">
        <f>'Бюджетная роспись'!P513/1000</f>
        <v>0</v>
      </c>
      <c r="J230" s="107">
        <f t="shared" si="86"/>
        <v>0</v>
      </c>
    </row>
    <row r="231" spans="1:10" x14ac:dyDescent="0.25">
      <c r="A231" s="73"/>
      <c r="B231" s="74" t="s">
        <v>32</v>
      </c>
      <c r="C231" s="74" t="s">
        <v>763</v>
      </c>
      <c r="D231" s="74" t="s">
        <v>764</v>
      </c>
      <c r="E231" s="108"/>
      <c r="F231" s="74"/>
      <c r="G231" s="130" t="str">
        <f>G232</f>
        <v>х</v>
      </c>
      <c r="H231" s="130">
        <f t="shared" ref="H231:I233" si="91">H232</f>
        <v>69.075000000000003</v>
      </c>
      <c r="I231" s="130">
        <f t="shared" si="91"/>
        <v>159.69999999999999</v>
      </c>
      <c r="J231" s="107" t="e">
        <f t="shared" si="86"/>
        <v>#VALUE!</v>
      </c>
    </row>
    <row r="232" spans="1:10" x14ac:dyDescent="0.25">
      <c r="A232" s="87" t="s">
        <v>452</v>
      </c>
      <c r="B232" s="110" t="s">
        <v>32</v>
      </c>
      <c r="C232" s="110" t="s">
        <v>763</v>
      </c>
      <c r="D232" s="110" t="s">
        <v>763</v>
      </c>
      <c r="E232" s="111"/>
      <c r="F232" s="110"/>
      <c r="G232" s="131" t="str">
        <f>G233</f>
        <v>х</v>
      </c>
      <c r="H232" s="131">
        <f t="shared" si="91"/>
        <v>69.075000000000003</v>
      </c>
      <c r="I232" s="131">
        <f t="shared" si="91"/>
        <v>159.69999999999999</v>
      </c>
      <c r="J232" s="107" t="e">
        <f t="shared" si="86"/>
        <v>#VALUE!</v>
      </c>
    </row>
    <row r="233" spans="1:10" outlineLevel="1" x14ac:dyDescent="0.25">
      <c r="A233" s="113" t="s">
        <v>453</v>
      </c>
      <c r="B233" s="114" t="s">
        <v>32</v>
      </c>
      <c r="C233" s="114" t="s">
        <v>763</v>
      </c>
      <c r="D233" s="114" t="s">
        <v>763</v>
      </c>
      <c r="E233" s="115" t="s">
        <v>365</v>
      </c>
      <c r="F233" s="114"/>
      <c r="G233" s="132" t="str">
        <f>G234</f>
        <v>х</v>
      </c>
      <c r="H233" s="132">
        <f t="shared" si="91"/>
        <v>69.075000000000003</v>
      </c>
      <c r="I233" s="132">
        <f t="shared" si="91"/>
        <v>159.69999999999999</v>
      </c>
      <c r="J233" s="107" t="e">
        <f t="shared" si="86"/>
        <v>#VALUE!</v>
      </c>
    </row>
    <row r="234" spans="1:10" outlineLevel="1" x14ac:dyDescent="0.25">
      <c r="A234" s="76"/>
      <c r="B234" s="77" t="s">
        <v>32</v>
      </c>
      <c r="C234" s="77" t="s">
        <v>763</v>
      </c>
      <c r="D234" s="77" t="s">
        <v>763</v>
      </c>
      <c r="E234" s="124" t="s">
        <v>365</v>
      </c>
      <c r="F234" s="77" t="s">
        <v>366</v>
      </c>
      <c r="G234" s="132" t="s">
        <v>461</v>
      </c>
      <c r="H234" s="132">
        <f>'Бюджетная роспись'!O518/1000</f>
        <v>69.075000000000003</v>
      </c>
      <c r="I234" s="132">
        <f>'Бюджетная роспись'!P518/1000</f>
        <v>159.69999999999999</v>
      </c>
      <c r="J234" s="107" t="e">
        <f t="shared" si="86"/>
        <v>#VALUE!</v>
      </c>
    </row>
    <row r="235" spans="1:10" x14ac:dyDescent="0.25">
      <c r="A235" s="133"/>
      <c r="B235" s="134"/>
      <c r="C235" s="134"/>
      <c r="D235" s="134"/>
      <c r="E235" s="135"/>
      <c r="F235" s="134"/>
      <c r="G235" s="136"/>
      <c r="H235" s="136"/>
      <c r="I235" s="137"/>
      <c r="J235" s="107">
        <f t="shared" si="86"/>
        <v>0</v>
      </c>
    </row>
    <row r="236" spans="1:10" x14ac:dyDescent="0.25">
      <c r="A236" s="138" t="s">
        <v>454</v>
      </c>
      <c r="B236" s="139"/>
      <c r="C236" s="139"/>
      <c r="D236" s="139"/>
      <c r="E236" s="140"/>
      <c r="F236" s="139"/>
      <c r="G236" s="141">
        <f>G10</f>
        <v>6754</v>
      </c>
      <c r="H236" s="141">
        <f t="shared" ref="H236:I236" si="92">H10</f>
        <v>3870.56052</v>
      </c>
      <c r="I236" s="141">
        <f t="shared" si="92"/>
        <v>3184.6105199999997</v>
      </c>
      <c r="J236" s="107">
        <f t="shared" si="86"/>
        <v>13809.171039999999</v>
      </c>
    </row>
    <row r="237" spans="1:10" x14ac:dyDescent="0.25">
      <c r="A237" s="142"/>
      <c r="B237" s="142"/>
      <c r="C237" s="142"/>
      <c r="D237" s="142"/>
      <c r="E237" s="143"/>
      <c r="F237" s="142"/>
      <c r="G237" s="142"/>
      <c r="H237" s="142"/>
      <c r="I237" s="142"/>
    </row>
    <row r="238" spans="1:10" x14ac:dyDescent="0.25">
      <c r="A238" s="144"/>
      <c r="B238" s="145"/>
      <c r="C238" s="145"/>
      <c r="D238" s="145"/>
      <c r="E238" s="146"/>
      <c r="F238" s="145"/>
      <c r="G238" s="145"/>
      <c r="H238" s="145"/>
      <c r="I238" s="145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4" customWidth="1"/>
    <col min="2" max="3" width="7.5703125" style="94" customWidth="1"/>
    <col min="4" max="4" width="10.7109375" style="95" customWidth="1"/>
    <col min="5" max="5" width="6.7109375" style="94" customWidth="1"/>
    <col min="6" max="8" width="15.85546875" style="94" customWidth="1"/>
    <col min="9" max="16384" width="9.140625" style="94"/>
  </cols>
  <sheetData>
    <row r="1" spans="1:9" x14ac:dyDescent="0.25">
      <c r="G1" s="219" t="s">
        <v>751</v>
      </c>
      <c r="H1" s="219"/>
    </row>
    <row r="2" spans="1:9" ht="106.9" customHeight="1" x14ac:dyDescent="0.25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 x14ac:dyDescent="0.25">
      <c r="G3" s="219" t="str">
        <f>Ведомственная!H3</f>
        <v>от "___" декабря 2023 года № _____</v>
      </c>
      <c r="H3" s="219"/>
    </row>
    <row r="4" spans="1:9" ht="57" customHeight="1" x14ac:dyDescent="0.25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 x14ac:dyDescent="0.25">
      <c r="A5" s="97"/>
      <c r="B5" s="98"/>
      <c r="C5" s="98"/>
      <c r="D5" s="99"/>
      <c r="E5" s="98"/>
      <c r="F5" s="98"/>
      <c r="G5" s="98"/>
      <c r="H5" s="98"/>
    </row>
    <row r="6" spans="1:9" ht="15.2" customHeight="1" x14ac:dyDescent="0.25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15.2" customHeight="1" x14ac:dyDescent="0.25">
      <c r="A7" s="245" t="s">
        <v>370</v>
      </c>
      <c r="B7" s="247" t="s">
        <v>767</v>
      </c>
      <c r="C7" s="247" t="s">
        <v>770</v>
      </c>
      <c r="D7" s="247" t="s">
        <v>768</v>
      </c>
      <c r="E7" s="247" t="s">
        <v>769</v>
      </c>
      <c r="F7" s="241" t="s">
        <v>371</v>
      </c>
      <c r="G7" s="241" t="s">
        <v>372</v>
      </c>
      <c r="H7" s="243" t="s">
        <v>489</v>
      </c>
    </row>
    <row r="8" spans="1:9" x14ac:dyDescent="0.25">
      <c r="A8" s="246"/>
      <c r="B8" s="248"/>
      <c r="C8" s="248"/>
      <c r="D8" s="248"/>
      <c r="E8" s="248"/>
      <c r="F8" s="242"/>
      <c r="G8" s="242"/>
      <c r="H8" s="244"/>
    </row>
    <row r="9" spans="1:9" x14ac:dyDescent="0.25">
      <c r="A9" s="67" t="s">
        <v>16</v>
      </c>
      <c r="B9" s="68" t="s">
        <v>17</v>
      </c>
      <c r="C9" s="67" t="s">
        <v>18</v>
      </c>
      <c r="D9" s="147" t="s">
        <v>19</v>
      </c>
      <c r="E9" s="67" t="s">
        <v>20</v>
      </c>
      <c r="F9" s="68" t="s">
        <v>21</v>
      </c>
      <c r="G9" s="67" t="s">
        <v>22</v>
      </c>
      <c r="H9" s="68" t="s">
        <v>23</v>
      </c>
    </row>
    <row r="10" spans="1:9" x14ac:dyDescent="0.25">
      <c r="A10" s="148" t="s">
        <v>523</v>
      </c>
      <c r="B10" s="70"/>
      <c r="C10" s="70"/>
      <c r="D10" s="105" t="s">
        <v>775</v>
      </c>
      <c r="E10" s="70"/>
      <c r="F10" s="106">
        <f>Ведомственная!G10</f>
        <v>6754</v>
      </c>
      <c r="G10" s="106">
        <f>Ведомственная!H10</f>
        <v>3870.56052</v>
      </c>
      <c r="H10" s="106">
        <f>Ведомственная!I10</f>
        <v>3184.6105199999997</v>
      </c>
      <c r="I10" s="149">
        <f>F10+G10+H10</f>
        <v>13809.171039999999</v>
      </c>
    </row>
    <row r="11" spans="1:9" x14ac:dyDescent="0.25">
      <c r="A11" s="73" t="s">
        <v>373</v>
      </c>
      <c r="B11" s="74" t="s">
        <v>757</v>
      </c>
      <c r="C11" s="74" t="s">
        <v>764</v>
      </c>
      <c r="D11" s="108" t="s">
        <v>775</v>
      </c>
      <c r="E11" s="74"/>
      <c r="F11" s="109">
        <f>Ведомственная!G11</f>
        <v>3879.5</v>
      </c>
      <c r="G11" s="109">
        <f>Ведомственная!H11</f>
        <v>2597.8605200000002</v>
      </c>
      <c r="H11" s="109">
        <f>Ведомственная!I11</f>
        <v>2316</v>
      </c>
      <c r="I11" s="149">
        <f t="shared" ref="I11:I74" si="0">F11+G11+H11</f>
        <v>8793.3605200000002</v>
      </c>
    </row>
    <row r="12" spans="1:9" ht="51" x14ac:dyDescent="0.25">
      <c r="A12" s="87" t="s">
        <v>374</v>
      </c>
      <c r="B12" s="110" t="s">
        <v>757</v>
      </c>
      <c r="C12" s="110" t="s">
        <v>758</v>
      </c>
      <c r="D12" s="111" t="s">
        <v>775</v>
      </c>
      <c r="E12" s="110"/>
      <c r="F12" s="112">
        <f>Ведомственная!G12</f>
        <v>732</v>
      </c>
      <c r="G12" s="112">
        <f>Ведомственная!H12</f>
        <v>1055</v>
      </c>
      <c r="H12" s="112">
        <f>Ведомственная!I12</f>
        <v>1016</v>
      </c>
      <c r="I12" s="149">
        <f t="shared" si="0"/>
        <v>2803</v>
      </c>
    </row>
    <row r="13" spans="1:9" ht="51" outlineLevel="1" x14ac:dyDescent="0.25">
      <c r="A13" s="113" t="s">
        <v>456</v>
      </c>
      <c r="B13" s="114" t="s">
        <v>757</v>
      </c>
      <c r="C13" s="114" t="s">
        <v>758</v>
      </c>
      <c r="D13" s="115" t="s">
        <v>605</v>
      </c>
      <c r="E13" s="114"/>
      <c r="F13" s="116">
        <f>Ведомственная!G13</f>
        <v>732</v>
      </c>
      <c r="G13" s="116">
        <f>Ведомственная!H13</f>
        <v>1055</v>
      </c>
      <c r="H13" s="116">
        <f>Ведомственная!I13</f>
        <v>1016</v>
      </c>
      <c r="I13" s="149">
        <f t="shared" si="0"/>
        <v>2803</v>
      </c>
    </row>
    <row r="14" spans="1:9" ht="25.5" outlineLevel="1" x14ac:dyDescent="0.25">
      <c r="A14" s="117" t="s">
        <v>375</v>
      </c>
      <c r="B14" s="118" t="s">
        <v>757</v>
      </c>
      <c r="C14" s="118" t="s">
        <v>758</v>
      </c>
      <c r="D14" s="119" t="s">
        <v>772</v>
      </c>
      <c r="E14" s="118"/>
      <c r="F14" s="116">
        <f>Ведомственная!G14</f>
        <v>732</v>
      </c>
      <c r="G14" s="116">
        <f>Ведомственная!H14</f>
        <v>1055</v>
      </c>
      <c r="H14" s="116">
        <f>Ведомственная!I14</f>
        <v>1016</v>
      </c>
      <c r="I14" s="149">
        <f t="shared" si="0"/>
        <v>2803</v>
      </c>
    </row>
    <row r="15" spans="1:9" ht="38.25" outlineLevel="1" x14ac:dyDescent="0.25">
      <c r="A15" s="120" t="s">
        <v>376</v>
      </c>
      <c r="B15" s="121" t="s">
        <v>757</v>
      </c>
      <c r="C15" s="121" t="s">
        <v>758</v>
      </c>
      <c r="D15" s="122" t="s">
        <v>773</v>
      </c>
      <c r="E15" s="121"/>
      <c r="F15" s="116">
        <f>Ведомственная!G15</f>
        <v>732</v>
      </c>
      <c r="G15" s="116">
        <f>Ведомственная!H15</f>
        <v>1055</v>
      </c>
      <c r="H15" s="116">
        <f>Ведомственная!I15</f>
        <v>1016</v>
      </c>
      <c r="I15" s="149">
        <f t="shared" si="0"/>
        <v>2803</v>
      </c>
    </row>
    <row r="16" spans="1:9" ht="51" outlineLevel="1" x14ac:dyDescent="0.25">
      <c r="A16" s="89" t="s">
        <v>382</v>
      </c>
      <c r="B16" s="123" t="s">
        <v>757</v>
      </c>
      <c r="C16" s="123" t="s">
        <v>758</v>
      </c>
      <c r="D16" s="124" t="s">
        <v>774</v>
      </c>
      <c r="E16" s="123"/>
      <c r="F16" s="116">
        <f>Ведомственная!G16</f>
        <v>732</v>
      </c>
      <c r="G16" s="116">
        <f>Ведомственная!H16</f>
        <v>1055</v>
      </c>
      <c r="H16" s="116">
        <f>Ведомственная!I16</f>
        <v>1016</v>
      </c>
      <c r="I16" s="149">
        <f t="shared" si="0"/>
        <v>2803</v>
      </c>
    </row>
    <row r="17" spans="1:9" ht="76.5" outlineLevel="1" x14ac:dyDescent="0.25">
      <c r="A17" s="76" t="s">
        <v>378</v>
      </c>
      <c r="B17" s="77" t="s">
        <v>757</v>
      </c>
      <c r="C17" s="77" t="s">
        <v>758</v>
      </c>
      <c r="D17" s="124" t="s">
        <v>774</v>
      </c>
      <c r="E17" s="77" t="s">
        <v>36</v>
      </c>
      <c r="F17" s="116">
        <f>Ведомственная!G17</f>
        <v>732</v>
      </c>
      <c r="G17" s="116">
        <f>Ведомственная!H17</f>
        <v>1055</v>
      </c>
      <c r="H17" s="116">
        <f>Ведомственная!I17</f>
        <v>1016</v>
      </c>
      <c r="I17" s="149">
        <f t="shared" si="0"/>
        <v>2803</v>
      </c>
    </row>
    <row r="18" spans="1:9" ht="51" x14ac:dyDescent="0.25">
      <c r="A18" s="87" t="s">
        <v>374</v>
      </c>
      <c r="B18" s="110" t="s">
        <v>757</v>
      </c>
      <c r="C18" s="110" t="s">
        <v>760</v>
      </c>
      <c r="D18" s="111" t="s">
        <v>775</v>
      </c>
      <c r="E18" s="110"/>
      <c r="F18" s="112">
        <f>Ведомственная!G18</f>
        <v>2260</v>
      </c>
      <c r="G18" s="112">
        <f>Ведомственная!H18</f>
        <v>1542.86052</v>
      </c>
      <c r="H18" s="112">
        <f>Ведомственная!I18</f>
        <v>1300</v>
      </c>
      <c r="I18" s="149">
        <f t="shared" si="0"/>
        <v>5102.8605200000002</v>
      </c>
    </row>
    <row r="19" spans="1:9" ht="51" outlineLevel="1" x14ac:dyDescent="0.25">
      <c r="A19" s="113" t="s">
        <v>456</v>
      </c>
      <c r="B19" s="114" t="s">
        <v>757</v>
      </c>
      <c r="C19" s="114" t="s">
        <v>760</v>
      </c>
      <c r="D19" s="115" t="s">
        <v>605</v>
      </c>
      <c r="E19" s="114"/>
      <c r="F19" s="116">
        <f>Ведомственная!G19</f>
        <v>2260</v>
      </c>
      <c r="G19" s="116">
        <f>Ведомственная!H19</f>
        <v>1542.86052</v>
      </c>
      <c r="H19" s="116">
        <f>Ведомственная!I19</f>
        <v>1300</v>
      </c>
      <c r="I19" s="149">
        <f t="shared" si="0"/>
        <v>5102.8605200000002</v>
      </c>
    </row>
    <row r="20" spans="1:9" ht="25.5" outlineLevel="1" x14ac:dyDescent="0.25">
      <c r="A20" s="117" t="s">
        <v>375</v>
      </c>
      <c r="B20" s="118" t="s">
        <v>757</v>
      </c>
      <c r="C20" s="118" t="s">
        <v>760</v>
      </c>
      <c r="D20" s="119" t="s">
        <v>772</v>
      </c>
      <c r="E20" s="118"/>
      <c r="F20" s="116">
        <f>Ведомственная!G20</f>
        <v>2260</v>
      </c>
      <c r="G20" s="116">
        <f>Ведомственная!H20</f>
        <v>1542.86052</v>
      </c>
      <c r="H20" s="116">
        <f>Ведомственная!I20</f>
        <v>1300</v>
      </c>
      <c r="I20" s="149">
        <f t="shared" si="0"/>
        <v>5102.8605200000002</v>
      </c>
    </row>
    <row r="21" spans="1:9" ht="38.25" outlineLevel="1" x14ac:dyDescent="0.25">
      <c r="A21" s="120" t="s">
        <v>376</v>
      </c>
      <c r="B21" s="121" t="s">
        <v>757</v>
      </c>
      <c r="C21" s="121" t="s">
        <v>760</v>
      </c>
      <c r="D21" s="122" t="s">
        <v>773</v>
      </c>
      <c r="E21" s="121"/>
      <c r="F21" s="116">
        <f>Ведомственная!G21</f>
        <v>2260</v>
      </c>
      <c r="G21" s="116">
        <f>Ведомственная!H21</f>
        <v>1542.86052</v>
      </c>
      <c r="H21" s="116">
        <f>Ведомственная!I21</f>
        <v>1300</v>
      </c>
      <c r="I21" s="149">
        <f t="shared" si="0"/>
        <v>5102.8605200000002</v>
      </c>
    </row>
    <row r="22" spans="1:9" ht="63.75" outlineLevel="1" x14ac:dyDescent="0.25">
      <c r="A22" s="89" t="s">
        <v>377</v>
      </c>
      <c r="B22" s="123" t="s">
        <v>757</v>
      </c>
      <c r="C22" s="123" t="s">
        <v>760</v>
      </c>
      <c r="D22" s="125" t="s">
        <v>776</v>
      </c>
      <c r="E22" s="123"/>
      <c r="F22" s="116">
        <f>Ведомственная!G22</f>
        <v>2260</v>
      </c>
      <c r="G22" s="116">
        <f>Ведомственная!H22</f>
        <v>1542.86052</v>
      </c>
      <c r="H22" s="116">
        <f>Ведомственная!I22</f>
        <v>1300</v>
      </c>
      <c r="I22" s="149">
        <f t="shared" si="0"/>
        <v>5102.8605200000002</v>
      </c>
    </row>
    <row r="23" spans="1:9" ht="76.5" outlineLevel="1" x14ac:dyDescent="0.25">
      <c r="A23" s="76" t="s">
        <v>378</v>
      </c>
      <c r="B23" s="77" t="s">
        <v>757</v>
      </c>
      <c r="C23" s="77" t="s">
        <v>760</v>
      </c>
      <c r="D23" s="124" t="s">
        <v>776</v>
      </c>
      <c r="E23" s="77" t="s">
        <v>36</v>
      </c>
      <c r="F23" s="116">
        <f>Ведомственная!G23</f>
        <v>1016</v>
      </c>
      <c r="G23" s="116">
        <f>Ведомственная!H23</f>
        <v>1142.86052</v>
      </c>
      <c r="H23" s="116">
        <f>Ведомственная!I23</f>
        <v>1000</v>
      </c>
      <c r="I23" s="149">
        <f t="shared" si="0"/>
        <v>3158.8605200000002</v>
      </c>
    </row>
    <row r="24" spans="1:9" ht="25.5" outlineLevel="1" x14ac:dyDescent="0.25">
      <c r="A24" s="76" t="s">
        <v>379</v>
      </c>
      <c r="B24" s="77" t="s">
        <v>757</v>
      </c>
      <c r="C24" s="77" t="s">
        <v>760</v>
      </c>
      <c r="D24" s="124" t="s">
        <v>776</v>
      </c>
      <c r="E24" s="77" t="s">
        <v>61</v>
      </c>
      <c r="F24" s="116">
        <f>Ведомственная!G24</f>
        <v>1124</v>
      </c>
      <c r="G24" s="116">
        <f>Ведомственная!H24</f>
        <v>400</v>
      </c>
      <c r="H24" s="116">
        <f>Ведомственная!I24</f>
        <v>300</v>
      </c>
      <c r="I24" s="149">
        <f t="shared" si="0"/>
        <v>1824</v>
      </c>
    </row>
    <row r="25" spans="1:9" ht="25.5" outlineLevel="1" x14ac:dyDescent="0.25">
      <c r="A25" s="76" t="s">
        <v>381</v>
      </c>
      <c r="B25" s="77" t="s">
        <v>757</v>
      </c>
      <c r="C25" s="77" t="s">
        <v>760</v>
      </c>
      <c r="D25" s="124" t="s">
        <v>776</v>
      </c>
      <c r="E25" s="77" t="s">
        <v>159</v>
      </c>
      <c r="F25" s="116">
        <f>Ведомственная!G25</f>
        <v>120</v>
      </c>
      <c r="G25" s="116">
        <f>Ведомственная!H25</f>
        <v>0</v>
      </c>
      <c r="H25" s="116">
        <f>Ведомственная!I25</f>
        <v>0</v>
      </c>
      <c r="I25" s="149">
        <f t="shared" si="0"/>
        <v>120</v>
      </c>
    </row>
    <row r="26" spans="1:9" ht="51" hidden="1" outlineLevel="1" x14ac:dyDescent="0.25">
      <c r="A26" s="89" t="s">
        <v>382</v>
      </c>
      <c r="B26" s="123" t="s">
        <v>757</v>
      </c>
      <c r="C26" s="123" t="s">
        <v>760</v>
      </c>
      <c r="D26" s="125" t="s">
        <v>774</v>
      </c>
      <c r="E26" s="123"/>
      <c r="F26" s="116">
        <f>Ведомственная!G26</f>
        <v>0</v>
      </c>
      <c r="G26" s="116">
        <f>Ведомственная!H26</f>
        <v>0</v>
      </c>
      <c r="H26" s="116">
        <f>Ведомственная!I26</f>
        <v>0</v>
      </c>
      <c r="I26" s="149">
        <f t="shared" si="0"/>
        <v>0</v>
      </c>
    </row>
    <row r="27" spans="1:9" ht="76.5" hidden="1" outlineLevel="1" x14ac:dyDescent="0.25">
      <c r="A27" s="76" t="s">
        <v>378</v>
      </c>
      <c r="B27" s="77" t="s">
        <v>757</v>
      </c>
      <c r="C27" s="77" t="s">
        <v>760</v>
      </c>
      <c r="D27" s="124" t="s">
        <v>774</v>
      </c>
      <c r="E27" s="77" t="s">
        <v>36</v>
      </c>
      <c r="F27" s="116">
        <f>Ведомственная!G27</f>
        <v>0</v>
      </c>
      <c r="G27" s="116">
        <f>Ведомственная!H27</f>
        <v>0</v>
      </c>
      <c r="H27" s="116">
        <f>Ведомственная!I27</f>
        <v>0</v>
      </c>
      <c r="I27" s="149">
        <f t="shared" si="0"/>
        <v>0</v>
      </c>
    </row>
    <row r="28" spans="1:9" ht="51" hidden="1" outlineLevel="1" x14ac:dyDescent="0.25">
      <c r="A28" s="76" t="s">
        <v>487</v>
      </c>
      <c r="B28" s="123" t="s">
        <v>757</v>
      </c>
      <c r="C28" s="123" t="s">
        <v>760</v>
      </c>
      <c r="D28" s="124" t="s">
        <v>777</v>
      </c>
      <c r="E28" s="123"/>
      <c r="F28" s="116">
        <f>Ведомственная!G28</f>
        <v>0</v>
      </c>
      <c r="G28" s="116">
        <f>Ведомственная!H28</f>
        <v>0</v>
      </c>
      <c r="H28" s="116">
        <f>Ведомственная!I28</f>
        <v>0</v>
      </c>
      <c r="I28" s="149">
        <f t="shared" si="0"/>
        <v>0</v>
      </c>
    </row>
    <row r="29" spans="1:9" ht="25.5" hidden="1" outlineLevel="1" x14ac:dyDescent="0.25">
      <c r="A29" s="76" t="s">
        <v>379</v>
      </c>
      <c r="B29" s="77" t="s">
        <v>757</v>
      </c>
      <c r="C29" s="77" t="s">
        <v>760</v>
      </c>
      <c r="D29" s="124" t="s">
        <v>777</v>
      </c>
      <c r="E29" s="77" t="s">
        <v>61</v>
      </c>
      <c r="F29" s="116">
        <f>Ведомственная!G29</f>
        <v>0</v>
      </c>
      <c r="G29" s="116">
        <f>Ведомственная!H29</f>
        <v>0</v>
      </c>
      <c r="H29" s="116">
        <f>Ведомственная!I29</f>
        <v>0</v>
      </c>
      <c r="I29" s="149">
        <f t="shared" si="0"/>
        <v>0</v>
      </c>
    </row>
    <row r="30" spans="1:9" ht="63.75" hidden="1" outlineLevel="1" x14ac:dyDescent="0.25">
      <c r="A30" s="120" t="s">
        <v>386</v>
      </c>
      <c r="B30" s="121" t="s">
        <v>757</v>
      </c>
      <c r="C30" s="121" t="s">
        <v>760</v>
      </c>
      <c r="D30" s="122" t="s">
        <v>778</v>
      </c>
      <c r="E30" s="121"/>
      <c r="F30" s="116">
        <f>Ведомственная!G30</f>
        <v>0</v>
      </c>
      <c r="G30" s="116">
        <f>Ведомственная!H30</f>
        <v>0</v>
      </c>
      <c r="H30" s="116">
        <f>Ведомственная!I30</f>
        <v>0</v>
      </c>
      <c r="I30" s="149">
        <f t="shared" si="0"/>
        <v>0</v>
      </c>
    </row>
    <row r="31" spans="1:9" ht="63.75" hidden="1" outlineLevel="1" x14ac:dyDescent="0.25">
      <c r="A31" s="89" t="s">
        <v>377</v>
      </c>
      <c r="B31" s="123" t="s">
        <v>757</v>
      </c>
      <c r="C31" s="123" t="s">
        <v>760</v>
      </c>
      <c r="D31" s="126" t="s">
        <v>779</v>
      </c>
      <c r="E31" s="123"/>
      <c r="F31" s="116">
        <f>Ведомственная!G31</f>
        <v>0</v>
      </c>
      <c r="G31" s="116">
        <f>Ведомственная!H31</f>
        <v>0</v>
      </c>
      <c r="H31" s="116">
        <f>Ведомственная!I31</f>
        <v>0</v>
      </c>
      <c r="I31" s="149">
        <f t="shared" si="0"/>
        <v>0</v>
      </c>
    </row>
    <row r="32" spans="1:9" ht="25.5" hidden="1" outlineLevel="1" x14ac:dyDescent="0.25">
      <c r="A32" s="76" t="s">
        <v>381</v>
      </c>
      <c r="B32" s="77" t="s">
        <v>757</v>
      </c>
      <c r="C32" s="77" t="s">
        <v>760</v>
      </c>
      <c r="D32" s="126" t="s">
        <v>779</v>
      </c>
      <c r="E32" s="127" t="s">
        <v>154</v>
      </c>
      <c r="F32" s="116">
        <f>Ведомственная!G32</f>
        <v>0</v>
      </c>
      <c r="G32" s="116">
        <f>Ведомственная!H32</f>
        <v>0</v>
      </c>
      <c r="H32" s="116">
        <f>Ведомственная!I32</f>
        <v>0</v>
      </c>
      <c r="I32" s="149">
        <f t="shared" si="0"/>
        <v>0</v>
      </c>
    </row>
    <row r="33" spans="1:9" hidden="1" x14ac:dyDescent="0.25">
      <c r="A33" s="87" t="s">
        <v>383</v>
      </c>
      <c r="B33" s="110" t="s">
        <v>757</v>
      </c>
      <c r="C33" s="110" t="s">
        <v>26</v>
      </c>
      <c r="D33" s="111" t="s">
        <v>775</v>
      </c>
      <c r="E33" s="110"/>
      <c r="F33" s="112">
        <f>Ведомственная!G33</f>
        <v>1</v>
      </c>
      <c r="G33" s="112">
        <f>Ведомственная!H33</f>
        <v>0</v>
      </c>
      <c r="H33" s="112">
        <f>Ведомственная!I33</f>
        <v>0</v>
      </c>
      <c r="I33" s="149">
        <f t="shared" si="0"/>
        <v>1</v>
      </c>
    </row>
    <row r="34" spans="1:9" ht="51" hidden="1" outlineLevel="1" x14ac:dyDescent="0.25">
      <c r="A34" s="113" t="s">
        <v>456</v>
      </c>
      <c r="B34" s="114" t="s">
        <v>757</v>
      </c>
      <c r="C34" s="114" t="s">
        <v>26</v>
      </c>
      <c r="D34" s="115" t="s">
        <v>605</v>
      </c>
      <c r="E34" s="114"/>
      <c r="F34" s="116">
        <f>Ведомственная!G34</f>
        <v>1</v>
      </c>
      <c r="G34" s="116">
        <f>Ведомственная!H34</f>
        <v>0</v>
      </c>
      <c r="H34" s="116">
        <f>Ведомственная!I34</f>
        <v>0</v>
      </c>
      <c r="I34" s="149">
        <f t="shared" si="0"/>
        <v>1</v>
      </c>
    </row>
    <row r="35" spans="1:9" ht="25.5" hidden="1" outlineLevel="1" x14ac:dyDescent="0.25">
      <c r="A35" s="117" t="s">
        <v>375</v>
      </c>
      <c r="B35" s="118" t="s">
        <v>757</v>
      </c>
      <c r="C35" s="118" t="s">
        <v>26</v>
      </c>
      <c r="D35" s="119" t="s">
        <v>772</v>
      </c>
      <c r="E35" s="118"/>
      <c r="F35" s="116">
        <f>Ведомственная!G35</f>
        <v>1</v>
      </c>
      <c r="G35" s="116">
        <f>Ведомственная!H35</f>
        <v>0</v>
      </c>
      <c r="H35" s="116">
        <f>Ведомственная!I35</f>
        <v>0</v>
      </c>
      <c r="I35" s="149">
        <f t="shared" si="0"/>
        <v>1</v>
      </c>
    </row>
    <row r="36" spans="1:9" ht="25.5" hidden="1" outlineLevel="1" x14ac:dyDescent="0.25">
      <c r="A36" s="120" t="s">
        <v>384</v>
      </c>
      <c r="B36" s="121" t="s">
        <v>757</v>
      </c>
      <c r="C36" s="121" t="s">
        <v>26</v>
      </c>
      <c r="D36" s="122" t="s">
        <v>609</v>
      </c>
      <c r="E36" s="121"/>
      <c r="F36" s="116">
        <f>Ведомственная!G36</f>
        <v>1</v>
      </c>
      <c r="G36" s="116">
        <f>Ведомственная!H36</f>
        <v>0</v>
      </c>
      <c r="H36" s="116">
        <f>Ведомственная!I36</f>
        <v>0</v>
      </c>
      <c r="I36" s="149">
        <f t="shared" si="0"/>
        <v>1</v>
      </c>
    </row>
    <row r="37" spans="1:9" ht="25.5" hidden="1" outlineLevel="1" x14ac:dyDescent="0.25">
      <c r="A37" s="89" t="s">
        <v>457</v>
      </c>
      <c r="B37" s="123" t="s">
        <v>757</v>
      </c>
      <c r="C37" s="123" t="s">
        <v>26</v>
      </c>
      <c r="D37" s="125" t="s">
        <v>780</v>
      </c>
      <c r="E37" s="123"/>
      <c r="F37" s="116">
        <f>Ведомственная!G37</f>
        <v>1</v>
      </c>
      <c r="G37" s="116">
        <f>Ведомственная!H37</f>
        <v>0</v>
      </c>
      <c r="H37" s="116">
        <f>Ведомственная!I37</f>
        <v>0</v>
      </c>
      <c r="I37" s="149">
        <f t="shared" si="0"/>
        <v>1</v>
      </c>
    </row>
    <row r="38" spans="1:9" ht="25.5" hidden="1" outlineLevel="1" x14ac:dyDescent="0.25">
      <c r="A38" s="76" t="s">
        <v>381</v>
      </c>
      <c r="B38" s="77" t="s">
        <v>757</v>
      </c>
      <c r="C38" s="77" t="s">
        <v>26</v>
      </c>
      <c r="D38" s="124" t="s">
        <v>780</v>
      </c>
      <c r="E38" s="77" t="s">
        <v>159</v>
      </c>
      <c r="F38" s="116">
        <f>Ведомственная!G38</f>
        <v>1</v>
      </c>
      <c r="G38" s="116">
        <f>Ведомственная!H38</f>
        <v>0</v>
      </c>
      <c r="H38" s="116">
        <f>Ведомственная!I38</f>
        <v>0</v>
      </c>
      <c r="I38" s="149">
        <f t="shared" si="0"/>
        <v>1</v>
      </c>
    </row>
    <row r="39" spans="1:9" x14ac:dyDescent="0.25">
      <c r="A39" s="87" t="s">
        <v>385</v>
      </c>
      <c r="B39" s="110" t="s">
        <v>757</v>
      </c>
      <c r="C39" s="110" t="s">
        <v>28</v>
      </c>
      <c r="D39" s="111" t="s">
        <v>775</v>
      </c>
      <c r="E39" s="110"/>
      <c r="F39" s="112">
        <f>Ведомственная!G39</f>
        <v>886.5</v>
      </c>
      <c r="G39" s="112">
        <f>Ведомственная!H39</f>
        <v>0</v>
      </c>
      <c r="H39" s="112">
        <f>Ведомственная!I39</f>
        <v>0</v>
      </c>
      <c r="I39" s="149">
        <f t="shared" si="0"/>
        <v>886.5</v>
      </c>
    </row>
    <row r="40" spans="1:9" ht="51" outlineLevel="1" x14ac:dyDescent="0.25">
      <c r="A40" s="113" t="s">
        <v>456</v>
      </c>
      <c r="B40" s="114" t="s">
        <v>757</v>
      </c>
      <c r="C40" s="114" t="s">
        <v>28</v>
      </c>
      <c r="D40" s="115" t="s">
        <v>605</v>
      </c>
      <c r="E40" s="114"/>
      <c r="F40" s="116">
        <f>Ведомственная!G40</f>
        <v>886.5</v>
      </c>
      <c r="G40" s="116">
        <f>Ведомственная!H40</f>
        <v>0</v>
      </c>
      <c r="H40" s="116">
        <f>Ведомственная!I40</f>
        <v>0</v>
      </c>
      <c r="I40" s="149">
        <f t="shared" si="0"/>
        <v>886.5</v>
      </c>
    </row>
    <row r="41" spans="1:9" ht="25.5" outlineLevel="1" x14ac:dyDescent="0.25">
      <c r="A41" s="117" t="s">
        <v>375</v>
      </c>
      <c r="B41" s="118" t="s">
        <v>757</v>
      </c>
      <c r="C41" s="118" t="s">
        <v>28</v>
      </c>
      <c r="D41" s="119" t="s">
        <v>772</v>
      </c>
      <c r="E41" s="118"/>
      <c r="F41" s="116">
        <f>Ведомственная!G41</f>
        <v>886.5</v>
      </c>
      <c r="G41" s="116">
        <f>Ведомственная!H41</f>
        <v>0</v>
      </c>
      <c r="H41" s="116">
        <f>Ведомственная!I41</f>
        <v>0</v>
      </c>
      <c r="I41" s="149">
        <f t="shared" si="0"/>
        <v>886.5</v>
      </c>
    </row>
    <row r="42" spans="1:9" ht="63.75" outlineLevel="1" x14ac:dyDescent="0.25">
      <c r="A42" s="120" t="s">
        <v>386</v>
      </c>
      <c r="B42" s="121" t="s">
        <v>757</v>
      </c>
      <c r="C42" s="121" t="s">
        <v>28</v>
      </c>
      <c r="D42" s="122" t="s">
        <v>778</v>
      </c>
      <c r="E42" s="121"/>
      <c r="F42" s="116">
        <f>Ведомственная!G42</f>
        <v>886.5</v>
      </c>
      <c r="G42" s="116">
        <f>Ведомственная!H42</f>
        <v>0</v>
      </c>
      <c r="H42" s="116">
        <f>Ведомственная!I42</f>
        <v>0</v>
      </c>
      <c r="I42" s="149">
        <f t="shared" si="0"/>
        <v>886.5</v>
      </c>
    </row>
    <row r="43" spans="1:9" ht="89.25" outlineLevel="1" x14ac:dyDescent="0.25">
      <c r="A43" s="89" t="s">
        <v>387</v>
      </c>
      <c r="B43" s="123" t="s">
        <v>757</v>
      </c>
      <c r="C43" s="123" t="s">
        <v>28</v>
      </c>
      <c r="D43" s="125" t="s">
        <v>781</v>
      </c>
      <c r="E43" s="123"/>
      <c r="F43" s="116">
        <f>Ведомственная!G43</f>
        <v>23.6</v>
      </c>
      <c r="G43" s="116">
        <f>Ведомственная!H43</f>
        <v>0</v>
      </c>
      <c r="H43" s="116">
        <f>Ведомственная!I43</f>
        <v>0</v>
      </c>
      <c r="I43" s="149">
        <f t="shared" si="0"/>
        <v>23.6</v>
      </c>
    </row>
    <row r="44" spans="1:9" ht="25.5" outlineLevel="1" x14ac:dyDescent="0.25">
      <c r="A44" s="76" t="s">
        <v>388</v>
      </c>
      <c r="B44" s="77" t="s">
        <v>757</v>
      </c>
      <c r="C44" s="77" t="s">
        <v>28</v>
      </c>
      <c r="D44" s="124" t="s">
        <v>781</v>
      </c>
      <c r="E44" s="77" t="s">
        <v>154</v>
      </c>
      <c r="F44" s="116">
        <f>Ведомственная!G44</f>
        <v>23.6</v>
      </c>
      <c r="G44" s="116">
        <f>Ведомственная!H44</f>
        <v>0</v>
      </c>
      <c r="H44" s="116">
        <f>Ведомственная!I44</f>
        <v>0</v>
      </c>
      <c r="I44" s="149">
        <f t="shared" si="0"/>
        <v>23.6</v>
      </c>
    </row>
    <row r="45" spans="1:9" ht="76.5" outlineLevel="1" x14ac:dyDescent="0.25">
      <c r="A45" s="89" t="s">
        <v>389</v>
      </c>
      <c r="B45" s="123" t="s">
        <v>757</v>
      </c>
      <c r="C45" s="123" t="s">
        <v>28</v>
      </c>
      <c r="D45" s="125" t="s">
        <v>782</v>
      </c>
      <c r="E45" s="123"/>
      <c r="F45" s="116">
        <f>Ведомственная!G45</f>
        <v>5.6</v>
      </c>
      <c r="G45" s="116">
        <f>Ведомственная!H45</f>
        <v>0</v>
      </c>
      <c r="H45" s="116">
        <f>Ведомственная!I45</f>
        <v>0</v>
      </c>
      <c r="I45" s="149">
        <f t="shared" si="0"/>
        <v>5.6</v>
      </c>
    </row>
    <row r="46" spans="1:9" ht="25.5" outlineLevel="1" x14ac:dyDescent="0.25">
      <c r="A46" s="76" t="s">
        <v>388</v>
      </c>
      <c r="B46" s="77" t="s">
        <v>757</v>
      </c>
      <c r="C46" s="77" t="s">
        <v>28</v>
      </c>
      <c r="D46" s="124" t="s">
        <v>782</v>
      </c>
      <c r="E46" s="77" t="s">
        <v>154</v>
      </c>
      <c r="F46" s="116">
        <f>Ведомственная!G46</f>
        <v>5.6</v>
      </c>
      <c r="G46" s="116">
        <f>Ведомственная!H46</f>
        <v>0</v>
      </c>
      <c r="H46" s="116">
        <f>Ведомственная!I46</f>
        <v>0</v>
      </c>
      <c r="I46" s="149">
        <f t="shared" si="0"/>
        <v>5.6</v>
      </c>
    </row>
    <row r="47" spans="1:9" ht="76.5" outlineLevel="1" x14ac:dyDescent="0.25">
      <c r="A47" s="89" t="s">
        <v>390</v>
      </c>
      <c r="B47" s="123" t="s">
        <v>757</v>
      </c>
      <c r="C47" s="123" t="s">
        <v>28</v>
      </c>
      <c r="D47" s="125" t="s">
        <v>783</v>
      </c>
      <c r="E47" s="123"/>
      <c r="F47" s="116">
        <f>Ведомственная!G47</f>
        <v>2</v>
      </c>
      <c r="G47" s="116">
        <f>Ведомственная!H47</f>
        <v>0</v>
      </c>
      <c r="H47" s="116">
        <f>Ведомственная!I47</f>
        <v>0</v>
      </c>
      <c r="I47" s="149">
        <f t="shared" si="0"/>
        <v>2</v>
      </c>
    </row>
    <row r="48" spans="1:9" ht="25.5" outlineLevel="1" x14ac:dyDescent="0.25">
      <c r="A48" s="76" t="s">
        <v>388</v>
      </c>
      <c r="B48" s="77" t="s">
        <v>757</v>
      </c>
      <c r="C48" s="77" t="s">
        <v>28</v>
      </c>
      <c r="D48" s="124" t="s">
        <v>783</v>
      </c>
      <c r="E48" s="77" t="s">
        <v>154</v>
      </c>
      <c r="F48" s="116">
        <f>Ведомственная!G48</f>
        <v>2</v>
      </c>
      <c r="G48" s="116">
        <f>Ведомственная!H48</f>
        <v>0</v>
      </c>
      <c r="H48" s="116">
        <f>Ведомственная!I48</f>
        <v>0</v>
      </c>
      <c r="I48" s="149">
        <f t="shared" si="0"/>
        <v>2</v>
      </c>
    </row>
    <row r="49" spans="1:9" ht="76.5" outlineLevel="1" x14ac:dyDescent="0.25">
      <c r="A49" s="89" t="s">
        <v>391</v>
      </c>
      <c r="B49" s="123" t="s">
        <v>757</v>
      </c>
      <c r="C49" s="123" t="s">
        <v>28</v>
      </c>
      <c r="D49" s="125" t="s">
        <v>784</v>
      </c>
      <c r="E49" s="123"/>
      <c r="F49" s="116">
        <f>Ведомственная!G49</f>
        <v>40.200000000000003</v>
      </c>
      <c r="G49" s="116">
        <f>Ведомственная!H49</f>
        <v>0</v>
      </c>
      <c r="H49" s="116">
        <f>Ведомственная!I49</f>
        <v>0</v>
      </c>
      <c r="I49" s="149">
        <f t="shared" si="0"/>
        <v>40.200000000000003</v>
      </c>
    </row>
    <row r="50" spans="1:9" ht="25.5" outlineLevel="1" x14ac:dyDescent="0.25">
      <c r="A50" s="76" t="s">
        <v>388</v>
      </c>
      <c r="B50" s="77" t="s">
        <v>757</v>
      </c>
      <c r="C50" s="77" t="s">
        <v>28</v>
      </c>
      <c r="D50" s="124" t="s">
        <v>784</v>
      </c>
      <c r="E50" s="77" t="s">
        <v>154</v>
      </c>
      <c r="F50" s="116">
        <f>Ведомственная!G50</f>
        <v>40.200000000000003</v>
      </c>
      <c r="G50" s="116">
        <f>Ведомственная!H50</f>
        <v>0</v>
      </c>
      <c r="H50" s="116">
        <f>Ведомственная!I50</f>
        <v>0</v>
      </c>
      <c r="I50" s="149">
        <f t="shared" si="0"/>
        <v>40.200000000000003</v>
      </c>
    </row>
    <row r="51" spans="1:9" ht="76.5" outlineLevel="1" x14ac:dyDescent="0.25">
      <c r="A51" s="89" t="s">
        <v>392</v>
      </c>
      <c r="B51" s="123" t="s">
        <v>757</v>
      </c>
      <c r="C51" s="123" t="s">
        <v>28</v>
      </c>
      <c r="D51" s="125" t="s">
        <v>785</v>
      </c>
      <c r="E51" s="123"/>
      <c r="F51" s="116">
        <f>Ведомственная!G51</f>
        <v>815.1</v>
      </c>
      <c r="G51" s="116">
        <f>Ведомственная!H51</f>
        <v>0</v>
      </c>
      <c r="H51" s="116">
        <f>Ведомственная!I51</f>
        <v>0</v>
      </c>
      <c r="I51" s="149">
        <f t="shared" si="0"/>
        <v>815.1</v>
      </c>
    </row>
    <row r="52" spans="1:9" ht="25.5" outlineLevel="1" x14ac:dyDescent="0.25">
      <c r="A52" s="76" t="s">
        <v>388</v>
      </c>
      <c r="B52" s="77" t="s">
        <v>757</v>
      </c>
      <c r="C52" s="77" t="s">
        <v>28</v>
      </c>
      <c r="D52" s="124" t="s">
        <v>785</v>
      </c>
      <c r="E52" s="77" t="s">
        <v>154</v>
      </c>
      <c r="F52" s="116">
        <f>Ведомственная!G52</f>
        <v>815.1</v>
      </c>
      <c r="G52" s="116">
        <f>Ведомственная!H52</f>
        <v>0</v>
      </c>
      <c r="H52" s="116">
        <f>Ведомственная!I52</f>
        <v>0</v>
      </c>
      <c r="I52" s="149">
        <f t="shared" si="0"/>
        <v>815.1</v>
      </c>
    </row>
    <row r="53" spans="1:9" x14ac:dyDescent="0.25">
      <c r="A53" s="73" t="s">
        <v>486</v>
      </c>
      <c r="B53" s="74" t="s">
        <v>758</v>
      </c>
      <c r="C53" s="74" t="s">
        <v>764</v>
      </c>
      <c r="D53" s="108" t="s">
        <v>775</v>
      </c>
      <c r="E53" s="74"/>
      <c r="F53" s="109">
        <f>Ведомственная!G53</f>
        <v>118.4</v>
      </c>
      <c r="G53" s="109">
        <f>Ведомственная!H53</f>
        <v>122.7</v>
      </c>
      <c r="H53" s="109">
        <f>Ведомственная!I53</f>
        <v>122.7</v>
      </c>
      <c r="I53" s="149">
        <f t="shared" si="0"/>
        <v>363.8</v>
      </c>
    </row>
    <row r="54" spans="1:9" x14ac:dyDescent="0.25">
      <c r="A54" s="87" t="s">
        <v>485</v>
      </c>
      <c r="B54" s="110" t="s">
        <v>758</v>
      </c>
      <c r="C54" s="110" t="s">
        <v>759</v>
      </c>
      <c r="D54" s="111" t="s">
        <v>775</v>
      </c>
      <c r="E54" s="110"/>
      <c r="F54" s="112">
        <f>Ведомственная!G54</f>
        <v>118.4</v>
      </c>
      <c r="G54" s="112">
        <f>Ведомственная!H54</f>
        <v>122.7</v>
      </c>
      <c r="H54" s="112">
        <f>Ведомственная!I54</f>
        <v>122.7</v>
      </c>
      <c r="I54" s="149">
        <f t="shared" si="0"/>
        <v>363.8</v>
      </c>
    </row>
    <row r="55" spans="1:9" ht="51" outlineLevel="1" x14ac:dyDescent="0.25">
      <c r="A55" s="113" t="s">
        <v>456</v>
      </c>
      <c r="B55" s="114" t="s">
        <v>758</v>
      </c>
      <c r="C55" s="114" t="s">
        <v>759</v>
      </c>
      <c r="D55" s="115" t="s">
        <v>605</v>
      </c>
      <c r="E55" s="114"/>
      <c r="F55" s="116">
        <f>Ведомственная!G55</f>
        <v>118.4</v>
      </c>
      <c r="G55" s="116">
        <f>Ведомственная!H55</f>
        <v>122.7</v>
      </c>
      <c r="H55" s="116">
        <f>Ведомственная!I55</f>
        <v>122.7</v>
      </c>
      <c r="I55" s="149">
        <f t="shared" si="0"/>
        <v>363.8</v>
      </c>
    </row>
    <row r="56" spans="1:9" ht="25.5" outlineLevel="1" x14ac:dyDescent="0.25">
      <c r="A56" s="117" t="s">
        <v>375</v>
      </c>
      <c r="B56" s="118" t="s">
        <v>758</v>
      </c>
      <c r="C56" s="118" t="s">
        <v>759</v>
      </c>
      <c r="D56" s="119" t="s">
        <v>772</v>
      </c>
      <c r="E56" s="118"/>
      <c r="F56" s="116">
        <f>Ведомственная!G56</f>
        <v>118.4</v>
      </c>
      <c r="G56" s="116">
        <f>Ведомственная!H56</f>
        <v>122.7</v>
      </c>
      <c r="H56" s="116">
        <f>Ведомственная!I56</f>
        <v>122.7</v>
      </c>
      <c r="I56" s="149">
        <f t="shared" si="0"/>
        <v>363.8</v>
      </c>
    </row>
    <row r="57" spans="1:9" ht="63.75" outlineLevel="1" x14ac:dyDescent="0.25">
      <c r="A57" s="120" t="s">
        <v>386</v>
      </c>
      <c r="B57" s="121" t="s">
        <v>758</v>
      </c>
      <c r="C57" s="121" t="s">
        <v>759</v>
      </c>
      <c r="D57" s="122" t="s">
        <v>778</v>
      </c>
      <c r="E57" s="121"/>
      <c r="F57" s="116">
        <f>Ведомственная!G57</f>
        <v>118.4</v>
      </c>
      <c r="G57" s="116">
        <f>Ведомственная!H57</f>
        <v>122.7</v>
      </c>
      <c r="H57" s="116">
        <f>Ведомственная!I57</f>
        <v>122.7</v>
      </c>
      <c r="I57" s="149">
        <f t="shared" si="0"/>
        <v>363.8</v>
      </c>
    </row>
    <row r="58" spans="1:9" ht="89.25" outlineLevel="1" x14ac:dyDescent="0.25">
      <c r="A58" s="120" t="s">
        <v>484</v>
      </c>
      <c r="B58" s="123" t="s">
        <v>758</v>
      </c>
      <c r="C58" s="123" t="s">
        <v>759</v>
      </c>
      <c r="D58" s="125" t="s">
        <v>786</v>
      </c>
      <c r="E58" s="123"/>
      <c r="F58" s="116">
        <f>Ведомственная!G58</f>
        <v>118.4</v>
      </c>
      <c r="G58" s="116">
        <f>Ведомственная!H58</f>
        <v>122.7</v>
      </c>
      <c r="H58" s="116">
        <f>Ведомственная!I58</f>
        <v>122.7</v>
      </c>
      <c r="I58" s="149">
        <f t="shared" si="0"/>
        <v>363.8</v>
      </c>
    </row>
    <row r="59" spans="1:9" ht="76.5" outlineLevel="1" x14ac:dyDescent="0.25">
      <c r="A59" s="76" t="s">
        <v>378</v>
      </c>
      <c r="B59" s="77" t="s">
        <v>758</v>
      </c>
      <c r="C59" s="77" t="s">
        <v>759</v>
      </c>
      <c r="D59" s="124" t="s">
        <v>786</v>
      </c>
      <c r="E59" s="77" t="s">
        <v>36</v>
      </c>
      <c r="F59" s="116">
        <f>Ведомственная!G59</f>
        <v>104.4</v>
      </c>
      <c r="G59" s="116">
        <f>Ведомственная!H59</f>
        <v>109.7</v>
      </c>
      <c r="H59" s="116">
        <f>Ведомственная!I59</f>
        <v>109.7</v>
      </c>
      <c r="I59" s="149">
        <f t="shared" si="0"/>
        <v>323.8</v>
      </c>
    </row>
    <row r="60" spans="1:9" ht="25.5" outlineLevel="1" x14ac:dyDescent="0.25">
      <c r="A60" s="76" t="s">
        <v>379</v>
      </c>
      <c r="B60" s="77" t="s">
        <v>758</v>
      </c>
      <c r="C60" s="77" t="s">
        <v>759</v>
      </c>
      <c r="D60" s="124" t="s">
        <v>786</v>
      </c>
      <c r="E60" s="77" t="s">
        <v>61</v>
      </c>
      <c r="F60" s="116">
        <f>Ведомственная!G60</f>
        <v>14</v>
      </c>
      <c r="G60" s="116">
        <f>Ведомственная!H60</f>
        <v>13</v>
      </c>
      <c r="H60" s="116">
        <f>Ведомственная!I60</f>
        <v>13</v>
      </c>
      <c r="I60" s="149">
        <f t="shared" si="0"/>
        <v>40</v>
      </c>
    </row>
    <row r="61" spans="1:9" ht="25.5" x14ac:dyDescent="0.25">
      <c r="A61" s="73" t="s">
        <v>393</v>
      </c>
      <c r="B61" s="74" t="s">
        <v>759</v>
      </c>
      <c r="C61" s="74" t="s">
        <v>764</v>
      </c>
      <c r="D61" s="108" t="s">
        <v>775</v>
      </c>
      <c r="E61" s="74"/>
      <c r="F61" s="109">
        <f>Ведомственная!G61</f>
        <v>420</v>
      </c>
      <c r="G61" s="109">
        <f>Ведомственная!H61</f>
        <v>350</v>
      </c>
      <c r="H61" s="109">
        <f>Ведомственная!I61</f>
        <v>255.91051999999999</v>
      </c>
      <c r="I61" s="149">
        <f t="shared" si="0"/>
        <v>1025.9105199999999</v>
      </c>
    </row>
    <row r="62" spans="1:9" ht="51" x14ac:dyDescent="0.25">
      <c r="A62" s="87" t="s">
        <v>396</v>
      </c>
      <c r="B62" s="110" t="s">
        <v>759</v>
      </c>
      <c r="C62" s="110" t="s">
        <v>25</v>
      </c>
      <c r="D62" s="111" t="s">
        <v>775</v>
      </c>
      <c r="E62" s="110"/>
      <c r="F62" s="112">
        <f>Ведомственная!G62</f>
        <v>420</v>
      </c>
      <c r="G62" s="112">
        <f>Ведомственная!H62</f>
        <v>350</v>
      </c>
      <c r="H62" s="112">
        <f>Ведомственная!I62</f>
        <v>255.91051999999999</v>
      </c>
      <c r="I62" s="149">
        <f t="shared" si="0"/>
        <v>1025.9105199999999</v>
      </c>
    </row>
    <row r="63" spans="1:9" ht="51" outlineLevel="1" x14ac:dyDescent="0.25">
      <c r="A63" s="113" t="s">
        <v>456</v>
      </c>
      <c r="B63" s="114" t="s">
        <v>759</v>
      </c>
      <c r="C63" s="114" t="s">
        <v>25</v>
      </c>
      <c r="D63" s="115" t="s">
        <v>605</v>
      </c>
      <c r="E63" s="114"/>
      <c r="F63" s="116">
        <f>Ведомственная!G63</f>
        <v>420</v>
      </c>
      <c r="G63" s="116">
        <f>Ведомственная!H63</f>
        <v>350</v>
      </c>
      <c r="H63" s="116">
        <f>Ведомственная!I63</f>
        <v>255.91051999999999</v>
      </c>
      <c r="I63" s="149">
        <f t="shared" si="0"/>
        <v>1025.9105199999999</v>
      </c>
    </row>
    <row r="64" spans="1:9" ht="25.5" outlineLevel="1" x14ac:dyDescent="0.25">
      <c r="A64" s="117" t="s">
        <v>375</v>
      </c>
      <c r="B64" s="118" t="s">
        <v>759</v>
      </c>
      <c r="C64" s="118" t="s">
        <v>25</v>
      </c>
      <c r="D64" s="119" t="s">
        <v>772</v>
      </c>
      <c r="E64" s="118"/>
      <c r="F64" s="116">
        <f>Ведомственная!G64</f>
        <v>420</v>
      </c>
      <c r="G64" s="116">
        <f>Ведомственная!H64</f>
        <v>350</v>
      </c>
      <c r="H64" s="116">
        <f>Ведомственная!I64</f>
        <v>255.91051999999999</v>
      </c>
      <c r="I64" s="149">
        <f t="shared" si="0"/>
        <v>1025.9105199999999</v>
      </c>
    </row>
    <row r="65" spans="1:9" ht="38.25" outlineLevel="1" x14ac:dyDescent="0.25">
      <c r="A65" s="120" t="s">
        <v>394</v>
      </c>
      <c r="B65" s="121" t="s">
        <v>759</v>
      </c>
      <c r="C65" s="121" t="s">
        <v>25</v>
      </c>
      <c r="D65" s="122" t="s">
        <v>787</v>
      </c>
      <c r="E65" s="121"/>
      <c r="F65" s="116">
        <f>Ведомственная!G65</f>
        <v>420</v>
      </c>
      <c r="G65" s="116">
        <f>Ведомственная!H65</f>
        <v>350</v>
      </c>
      <c r="H65" s="116">
        <f>Ведомственная!I65</f>
        <v>255.91051999999999</v>
      </c>
      <c r="I65" s="149">
        <f t="shared" si="0"/>
        <v>1025.9105199999999</v>
      </c>
    </row>
    <row r="66" spans="1:9" ht="25.5" hidden="1" outlineLevel="1" x14ac:dyDescent="0.25">
      <c r="A66" s="120" t="s">
        <v>482</v>
      </c>
      <c r="B66" s="123" t="s">
        <v>759</v>
      </c>
      <c r="C66" s="123" t="s">
        <v>25</v>
      </c>
      <c r="D66" s="125" t="s">
        <v>788</v>
      </c>
      <c r="E66" s="123"/>
      <c r="F66" s="116">
        <f>Ведомственная!G66</f>
        <v>0</v>
      </c>
      <c r="G66" s="116">
        <f>Ведомственная!H66</f>
        <v>0</v>
      </c>
      <c r="H66" s="116">
        <f>Ведомственная!I66</f>
        <v>0</v>
      </c>
      <c r="I66" s="149">
        <f t="shared" si="0"/>
        <v>0</v>
      </c>
    </row>
    <row r="67" spans="1:9" ht="25.5" hidden="1" outlineLevel="1" x14ac:dyDescent="0.25">
      <c r="A67" s="76" t="s">
        <v>379</v>
      </c>
      <c r="B67" s="77" t="s">
        <v>759</v>
      </c>
      <c r="C67" s="77" t="s">
        <v>25</v>
      </c>
      <c r="D67" s="124" t="s">
        <v>788</v>
      </c>
      <c r="E67" s="77" t="s">
        <v>61</v>
      </c>
      <c r="F67" s="116">
        <f>Ведомственная!G67</f>
        <v>0</v>
      </c>
      <c r="G67" s="116">
        <f>Ведомственная!H67</f>
        <v>0</v>
      </c>
      <c r="H67" s="116">
        <f>Ведомственная!I67</f>
        <v>0</v>
      </c>
      <c r="I67" s="149">
        <f t="shared" si="0"/>
        <v>0</v>
      </c>
    </row>
    <row r="68" spans="1:9" ht="38.25" hidden="1" outlineLevel="1" x14ac:dyDescent="0.25">
      <c r="A68" s="120" t="s">
        <v>483</v>
      </c>
      <c r="B68" s="77" t="s">
        <v>759</v>
      </c>
      <c r="C68" s="77" t="s">
        <v>25</v>
      </c>
      <c r="D68" s="124" t="s">
        <v>788</v>
      </c>
      <c r="E68" s="77" t="s">
        <v>224</v>
      </c>
      <c r="F68" s="116">
        <f>Ведомственная!G68</f>
        <v>0</v>
      </c>
      <c r="G68" s="116">
        <f>Ведомственная!H68</f>
        <v>0</v>
      </c>
      <c r="H68" s="116">
        <f>Ведомственная!I68</f>
        <v>0</v>
      </c>
      <c r="I68" s="149">
        <f t="shared" si="0"/>
        <v>0</v>
      </c>
    </row>
    <row r="69" spans="1:9" ht="51" outlineLevel="1" x14ac:dyDescent="0.25">
      <c r="A69" s="89" t="s">
        <v>395</v>
      </c>
      <c r="B69" s="123" t="s">
        <v>759</v>
      </c>
      <c r="C69" s="123" t="s">
        <v>25</v>
      </c>
      <c r="D69" s="125" t="s">
        <v>789</v>
      </c>
      <c r="E69" s="123"/>
      <c r="F69" s="116">
        <f>Ведомственная!G69</f>
        <v>420</v>
      </c>
      <c r="G69" s="116">
        <f>Ведомственная!H69</f>
        <v>350</v>
      </c>
      <c r="H69" s="116">
        <f>Ведомственная!I69</f>
        <v>255.91051999999999</v>
      </c>
      <c r="I69" s="149">
        <f t="shared" si="0"/>
        <v>1025.9105199999999</v>
      </c>
    </row>
    <row r="70" spans="1:9" ht="25.5" outlineLevel="1" x14ac:dyDescent="0.25">
      <c r="A70" s="76" t="s">
        <v>379</v>
      </c>
      <c r="B70" s="77" t="s">
        <v>759</v>
      </c>
      <c r="C70" s="77" t="s">
        <v>25</v>
      </c>
      <c r="D70" s="124" t="s">
        <v>789</v>
      </c>
      <c r="E70" s="77" t="s">
        <v>61</v>
      </c>
      <c r="F70" s="116">
        <f>Ведомственная!G70</f>
        <v>420</v>
      </c>
      <c r="G70" s="116">
        <f>Ведомственная!H70</f>
        <v>350</v>
      </c>
      <c r="H70" s="116">
        <f>Ведомственная!I70</f>
        <v>255.91051999999999</v>
      </c>
      <c r="I70" s="149">
        <f t="shared" si="0"/>
        <v>1025.9105199999999</v>
      </c>
    </row>
    <row r="71" spans="1:9" ht="38.25" hidden="1" x14ac:dyDescent="0.25">
      <c r="A71" s="87" t="s">
        <v>397</v>
      </c>
      <c r="B71" s="110" t="s">
        <v>759</v>
      </c>
      <c r="C71" s="110" t="s">
        <v>29</v>
      </c>
      <c r="D71" s="111" t="s">
        <v>775</v>
      </c>
      <c r="E71" s="110"/>
      <c r="F71" s="112">
        <f>Ведомственная!G71</f>
        <v>0</v>
      </c>
      <c r="G71" s="112">
        <f>Ведомственная!H71</f>
        <v>0</v>
      </c>
      <c r="H71" s="112">
        <f>Ведомственная!I71</f>
        <v>0</v>
      </c>
      <c r="I71" s="149">
        <f t="shared" si="0"/>
        <v>0</v>
      </c>
    </row>
    <row r="72" spans="1:9" ht="51" hidden="1" outlineLevel="1" x14ac:dyDescent="0.25">
      <c r="A72" s="113" t="s">
        <v>456</v>
      </c>
      <c r="B72" s="114" t="s">
        <v>759</v>
      </c>
      <c r="C72" s="114" t="s">
        <v>29</v>
      </c>
      <c r="D72" s="115" t="s">
        <v>605</v>
      </c>
      <c r="E72" s="114"/>
      <c r="F72" s="116">
        <f>Ведомственная!G72</f>
        <v>0</v>
      </c>
      <c r="G72" s="116">
        <f>Ведомственная!H72</f>
        <v>0</v>
      </c>
      <c r="H72" s="116">
        <f>Ведомственная!I72</f>
        <v>0</v>
      </c>
      <c r="I72" s="149">
        <f t="shared" si="0"/>
        <v>0</v>
      </c>
    </row>
    <row r="73" spans="1:9" ht="25.5" hidden="1" outlineLevel="1" x14ac:dyDescent="0.25">
      <c r="A73" s="117" t="s">
        <v>375</v>
      </c>
      <c r="B73" s="118" t="s">
        <v>759</v>
      </c>
      <c r="C73" s="118" t="s">
        <v>29</v>
      </c>
      <c r="D73" s="119" t="s">
        <v>772</v>
      </c>
      <c r="E73" s="118"/>
      <c r="F73" s="116">
        <f>Ведомственная!G73</f>
        <v>0</v>
      </c>
      <c r="G73" s="116">
        <f>Ведомственная!H73</f>
        <v>0</v>
      </c>
      <c r="H73" s="116">
        <f>Ведомственная!I73</f>
        <v>0</v>
      </c>
      <c r="I73" s="149">
        <f t="shared" si="0"/>
        <v>0</v>
      </c>
    </row>
    <row r="74" spans="1:9" ht="38.25" hidden="1" outlineLevel="1" x14ac:dyDescent="0.25">
      <c r="A74" s="120" t="s">
        <v>394</v>
      </c>
      <c r="B74" s="121" t="s">
        <v>759</v>
      </c>
      <c r="C74" s="121" t="s">
        <v>29</v>
      </c>
      <c r="D74" s="122" t="s">
        <v>787</v>
      </c>
      <c r="E74" s="121"/>
      <c r="F74" s="116">
        <f>Ведомственная!G74</f>
        <v>0</v>
      </c>
      <c r="G74" s="116">
        <f>Ведомственная!H74</f>
        <v>0</v>
      </c>
      <c r="H74" s="116">
        <f>Ведомственная!I74</f>
        <v>0</v>
      </c>
      <c r="I74" s="149">
        <f t="shared" si="0"/>
        <v>0</v>
      </c>
    </row>
    <row r="75" spans="1:9" ht="25.5" hidden="1" outlineLevel="1" x14ac:dyDescent="0.25">
      <c r="A75" s="120" t="s">
        <v>481</v>
      </c>
      <c r="B75" s="123" t="s">
        <v>759</v>
      </c>
      <c r="C75" s="123" t="s">
        <v>29</v>
      </c>
      <c r="D75" s="126" t="s">
        <v>790</v>
      </c>
      <c r="E75" s="123"/>
      <c r="F75" s="116">
        <f>Ведомственная!G75</f>
        <v>0</v>
      </c>
      <c r="G75" s="116">
        <f>Ведомственная!H75</f>
        <v>0</v>
      </c>
      <c r="H75" s="116">
        <f>Ведомственная!I75</f>
        <v>0</v>
      </c>
      <c r="I75" s="149">
        <f t="shared" ref="I75:I140" si="1">F75+G75+H75</f>
        <v>0</v>
      </c>
    </row>
    <row r="76" spans="1:9" ht="25.5" hidden="1" outlineLevel="1" x14ac:dyDescent="0.25">
      <c r="A76" s="76" t="s">
        <v>379</v>
      </c>
      <c r="B76" s="77" t="s">
        <v>759</v>
      </c>
      <c r="C76" s="77" t="s">
        <v>29</v>
      </c>
      <c r="D76" s="126" t="s">
        <v>790</v>
      </c>
      <c r="E76" s="77" t="s">
        <v>61</v>
      </c>
      <c r="F76" s="116">
        <f>Ведомственная!G76</f>
        <v>0</v>
      </c>
      <c r="G76" s="116">
        <f>Ведомственная!H76</f>
        <v>0</v>
      </c>
      <c r="H76" s="116">
        <f>Ведомственная!I76</f>
        <v>0</v>
      </c>
      <c r="I76" s="149">
        <f t="shared" si="1"/>
        <v>0</v>
      </c>
    </row>
    <row r="77" spans="1:9" ht="38.25" hidden="1" outlineLevel="1" x14ac:dyDescent="0.25">
      <c r="A77" s="89" t="s">
        <v>398</v>
      </c>
      <c r="B77" s="123" t="s">
        <v>759</v>
      </c>
      <c r="C77" s="123" t="s">
        <v>29</v>
      </c>
      <c r="D77" s="125" t="s">
        <v>791</v>
      </c>
      <c r="E77" s="123"/>
      <c r="F77" s="116">
        <f>Ведомственная!G77</f>
        <v>0</v>
      </c>
      <c r="G77" s="116">
        <f>Ведомственная!H77</f>
        <v>0</v>
      </c>
      <c r="H77" s="116">
        <f>Ведомственная!I77</f>
        <v>0</v>
      </c>
      <c r="I77" s="149">
        <f t="shared" si="1"/>
        <v>0</v>
      </c>
    </row>
    <row r="78" spans="1:9" ht="25.5" hidden="1" outlineLevel="1" x14ac:dyDescent="0.25">
      <c r="A78" s="76" t="s">
        <v>379</v>
      </c>
      <c r="B78" s="77" t="s">
        <v>759</v>
      </c>
      <c r="C78" s="77" t="s">
        <v>29</v>
      </c>
      <c r="D78" s="124" t="s">
        <v>791</v>
      </c>
      <c r="E78" s="77" t="s">
        <v>61</v>
      </c>
      <c r="F78" s="116">
        <f>Ведомственная!G78</f>
        <v>0</v>
      </c>
      <c r="G78" s="116">
        <f>Ведомственная!H78</f>
        <v>0</v>
      </c>
      <c r="H78" s="116">
        <f>Ведомственная!I78</f>
        <v>0</v>
      </c>
      <c r="I78" s="149">
        <f t="shared" si="1"/>
        <v>0</v>
      </c>
    </row>
    <row r="79" spans="1:9" x14ac:dyDescent="0.25">
      <c r="A79" s="73" t="s">
        <v>399</v>
      </c>
      <c r="B79" s="74" t="s">
        <v>760</v>
      </c>
      <c r="C79" s="74" t="s">
        <v>764</v>
      </c>
      <c r="D79" s="108" t="s">
        <v>775</v>
      </c>
      <c r="E79" s="74"/>
      <c r="F79" s="109">
        <f>Ведомственная!G79</f>
        <v>831</v>
      </c>
      <c r="G79" s="109">
        <f>Ведомственная!H79</f>
        <v>0</v>
      </c>
      <c r="H79" s="109">
        <f>Ведомственная!I79</f>
        <v>0</v>
      </c>
      <c r="I79" s="149">
        <f t="shared" si="1"/>
        <v>831</v>
      </c>
    </row>
    <row r="80" spans="1:9" hidden="1" x14ac:dyDescent="0.25">
      <c r="A80" s="87" t="s">
        <v>479</v>
      </c>
      <c r="B80" s="110" t="s">
        <v>760</v>
      </c>
      <c r="C80" s="110" t="s">
        <v>757</v>
      </c>
      <c r="D80" s="111" t="s">
        <v>775</v>
      </c>
      <c r="E80" s="110"/>
      <c r="F80" s="112">
        <f>Ведомственная!G80</f>
        <v>0</v>
      </c>
      <c r="G80" s="112">
        <f>Ведомственная!H80</f>
        <v>0</v>
      </c>
      <c r="H80" s="112">
        <f>Ведомственная!I80</f>
        <v>0</v>
      </c>
      <c r="I80" s="149">
        <f t="shared" si="1"/>
        <v>0</v>
      </c>
    </row>
    <row r="81" spans="1:9" ht="51" hidden="1" outlineLevel="1" x14ac:dyDescent="0.25">
      <c r="A81" s="113" t="s">
        <v>456</v>
      </c>
      <c r="B81" s="114" t="s">
        <v>760</v>
      </c>
      <c r="C81" s="114" t="s">
        <v>757</v>
      </c>
      <c r="D81" s="115" t="s">
        <v>605</v>
      </c>
      <c r="E81" s="114"/>
      <c r="F81" s="116">
        <f>Ведомственная!G81</f>
        <v>0</v>
      </c>
      <c r="G81" s="116">
        <f>Ведомственная!H81</f>
        <v>0</v>
      </c>
      <c r="H81" s="116">
        <f>Ведомственная!I81</f>
        <v>0</v>
      </c>
      <c r="I81" s="149">
        <f t="shared" si="1"/>
        <v>0</v>
      </c>
    </row>
    <row r="82" spans="1:9" ht="25.5" hidden="1" outlineLevel="1" x14ac:dyDescent="0.25">
      <c r="A82" s="117" t="s">
        <v>375</v>
      </c>
      <c r="B82" s="118" t="s">
        <v>760</v>
      </c>
      <c r="C82" s="118" t="s">
        <v>757</v>
      </c>
      <c r="D82" s="119" t="s">
        <v>772</v>
      </c>
      <c r="E82" s="118"/>
      <c r="F82" s="116">
        <f>Ведомственная!G82</f>
        <v>0</v>
      </c>
      <c r="G82" s="116">
        <f>Ведомственная!H82</f>
        <v>0</v>
      </c>
      <c r="H82" s="116">
        <f>Ведомственная!I82</f>
        <v>0</v>
      </c>
      <c r="I82" s="149">
        <f t="shared" si="1"/>
        <v>0</v>
      </c>
    </row>
    <row r="83" spans="1:9" ht="25.5" hidden="1" outlineLevel="1" x14ac:dyDescent="0.25">
      <c r="A83" s="120" t="s">
        <v>384</v>
      </c>
      <c r="B83" s="121" t="s">
        <v>760</v>
      </c>
      <c r="C83" s="121" t="s">
        <v>757</v>
      </c>
      <c r="D83" s="122" t="s">
        <v>609</v>
      </c>
      <c r="E83" s="121"/>
      <c r="F83" s="116">
        <f>Ведомственная!G83</f>
        <v>0</v>
      </c>
      <c r="G83" s="116">
        <f>Ведомственная!H83</f>
        <v>0</v>
      </c>
      <c r="H83" s="116">
        <f>Ведомственная!I83</f>
        <v>0</v>
      </c>
      <c r="I83" s="149">
        <f t="shared" si="1"/>
        <v>0</v>
      </c>
    </row>
    <row r="84" spans="1:9" ht="38.25" hidden="1" outlineLevel="1" x14ac:dyDescent="0.25">
      <c r="A84" s="89" t="s">
        <v>480</v>
      </c>
      <c r="B84" s="123" t="s">
        <v>760</v>
      </c>
      <c r="C84" s="123" t="s">
        <v>757</v>
      </c>
      <c r="D84" s="124" t="s">
        <v>792</v>
      </c>
      <c r="E84" s="123"/>
      <c r="F84" s="116">
        <f>Ведомственная!G84</f>
        <v>0</v>
      </c>
      <c r="G84" s="116">
        <f>Ведомственная!H84</f>
        <v>0</v>
      </c>
      <c r="H84" s="116">
        <f>Ведомственная!I84</f>
        <v>0</v>
      </c>
      <c r="I84" s="149">
        <f t="shared" si="1"/>
        <v>0</v>
      </c>
    </row>
    <row r="85" spans="1:9" ht="25.5" hidden="1" outlineLevel="1" x14ac:dyDescent="0.25">
      <c r="A85" s="76" t="s">
        <v>379</v>
      </c>
      <c r="B85" s="77" t="s">
        <v>760</v>
      </c>
      <c r="C85" s="77" t="s">
        <v>757</v>
      </c>
      <c r="D85" s="124" t="s">
        <v>792</v>
      </c>
      <c r="E85" s="77" t="s">
        <v>61</v>
      </c>
      <c r="F85" s="116">
        <f>Ведомственная!G85</f>
        <v>0</v>
      </c>
      <c r="G85" s="116">
        <f>Ведомственная!H85</f>
        <v>0</v>
      </c>
      <c r="H85" s="116">
        <f>Ведомственная!I85</f>
        <v>0</v>
      </c>
      <c r="I85" s="149">
        <f t="shared" si="1"/>
        <v>0</v>
      </c>
    </row>
    <row r="86" spans="1:9" hidden="1" x14ac:dyDescent="0.25">
      <c r="A86" s="87" t="s">
        <v>400</v>
      </c>
      <c r="B86" s="110" t="s">
        <v>760</v>
      </c>
      <c r="C86" s="110" t="s">
        <v>762</v>
      </c>
      <c r="D86" s="111" t="s">
        <v>775</v>
      </c>
      <c r="E86" s="110"/>
      <c r="F86" s="112">
        <f>Ведомственная!G86</f>
        <v>0</v>
      </c>
      <c r="G86" s="112">
        <f>Ведомственная!H86</f>
        <v>0</v>
      </c>
      <c r="H86" s="112">
        <f>Ведомственная!I86</f>
        <v>0</v>
      </c>
      <c r="I86" s="149">
        <f t="shared" si="1"/>
        <v>0</v>
      </c>
    </row>
    <row r="87" spans="1:9" ht="51" hidden="1" outlineLevel="1" x14ac:dyDescent="0.25">
      <c r="A87" s="113" t="s">
        <v>456</v>
      </c>
      <c r="B87" s="114" t="s">
        <v>760</v>
      </c>
      <c r="C87" s="114" t="s">
        <v>762</v>
      </c>
      <c r="D87" s="115" t="s">
        <v>605</v>
      </c>
      <c r="E87" s="114"/>
      <c r="F87" s="116">
        <f>Ведомственная!G87</f>
        <v>0</v>
      </c>
      <c r="G87" s="116">
        <f>Ведомственная!H87</f>
        <v>0</v>
      </c>
      <c r="H87" s="116">
        <f>Ведомственная!I87</f>
        <v>0</v>
      </c>
      <c r="I87" s="149">
        <f t="shared" si="1"/>
        <v>0</v>
      </c>
    </row>
    <row r="88" spans="1:9" ht="25.5" hidden="1" outlineLevel="1" x14ac:dyDescent="0.25">
      <c r="A88" s="117" t="s">
        <v>375</v>
      </c>
      <c r="B88" s="118" t="s">
        <v>760</v>
      </c>
      <c r="C88" s="118" t="s">
        <v>762</v>
      </c>
      <c r="D88" s="119" t="s">
        <v>772</v>
      </c>
      <c r="E88" s="118"/>
      <c r="F88" s="116">
        <f>Ведомственная!G88</f>
        <v>0</v>
      </c>
      <c r="G88" s="116">
        <f>Ведомственная!H88</f>
        <v>0</v>
      </c>
      <c r="H88" s="116">
        <f>Ведомственная!I88</f>
        <v>0</v>
      </c>
      <c r="I88" s="149">
        <f t="shared" si="1"/>
        <v>0</v>
      </c>
    </row>
    <row r="89" spans="1:9" ht="25.5" hidden="1" outlineLevel="1" x14ac:dyDescent="0.25">
      <c r="A89" s="120" t="s">
        <v>384</v>
      </c>
      <c r="B89" s="121" t="s">
        <v>760</v>
      </c>
      <c r="C89" s="121" t="s">
        <v>762</v>
      </c>
      <c r="D89" s="122" t="s">
        <v>609</v>
      </c>
      <c r="E89" s="121"/>
      <c r="F89" s="116">
        <f>Ведомственная!G89</f>
        <v>0</v>
      </c>
      <c r="G89" s="116">
        <f>Ведомственная!H89</f>
        <v>0</v>
      </c>
      <c r="H89" s="116">
        <f>Ведомственная!I89</f>
        <v>0</v>
      </c>
      <c r="I89" s="149">
        <f t="shared" si="1"/>
        <v>0</v>
      </c>
    </row>
    <row r="90" spans="1:9" ht="63.75" hidden="1" outlineLevel="1" x14ac:dyDescent="0.25">
      <c r="A90" s="89" t="s">
        <v>401</v>
      </c>
      <c r="B90" s="123" t="s">
        <v>760</v>
      </c>
      <c r="C90" s="123" t="s">
        <v>762</v>
      </c>
      <c r="D90" s="125" t="s">
        <v>793</v>
      </c>
      <c r="E90" s="123"/>
      <c r="F90" s="116">
        <f>Ведомственная!G90</f>
        <v>0</v>
      </c>
      <c r="G90" s="116">
        <f>Ведомственная!H90</f>
        <v>0</v>
      </c>
      <c r="H90" s="116">
        <f>Ведомственная!I90</f>
        <v>0</v>
      </c>
      <c r="I90" s="149">
        <f t="shared" si="1"/>
        <v>0</v>
      </c>
    </row>
    <row r="91" spans="1:9" ht="25.5" hidden="1" outlineLevel="1" x14ac:dyDescent="0.25">
      <c r="A91" s="76" t="s">
        <v>379</v>
      </c>
      <c r="B91" s="77" t="s">
        <v>760</v>
      </c>
      <c r="C91" s="77" t="s">
        <v>762</v>
      </c>
      <c r="D91" s="124" t="s">
        <v>793</v>
      </c>
      <c r="E91" s="77" t="s">
        <v>61</v>
      </c>
      <c r="F91" s="116">
        <f>Ведомственная!G91</f>
        <v>0</v>
      </c>
      <c r="G91" s="116">
        <f>Ведомственная!H91</f>
        <v>0</v>
      </c>
      <c r="H91" s="116">
        <f>Ведомственная!I91</f>
        <v>0</v>
      </c>
      <c r="I91" s="149">
        <f t="shared" si="1"/>
        <v>0</v>
      </c>
    </row>
    <row r="92" spans="1:9" x14ac:dyDescent="0.25">
      <c r="A92" s="87" t="s">
        <v>402</v>
      </c>
      <c r="B92" s="110" t="s">
        <v>760</v>
      </c>
      <c r="C92" s="110" t="s">
        <v>765</v>
      </c>
      <c r="D92" s="111" t="s">
        <v>775</v>
      </c>
      <c r="E92" s="110"/>
      <c r="F92" s="112">
        <f>Ведомственная!G92</f>
        <v>831</v>
      </c>
      <c r="G92" s="112">
        <f>Ведомственная!H92</f>
        <v>0</v>
      </c>
      <c r="H92" s="112">
        <f>Ведомственная!I92</f>
        <v>0</v>
      </c>
      <c r="I92" s="149">
        <f t="shared" si="1"/>
        <v>831</v>
      </c>
    </row>
    <row r="93" spans="1:9" ht="51" outlineLevel="1" x14ac:dyDescent="0.25">
      <c r="A93" s="113" t="s">
        <v>456</v>
      </c>
      <c r="B93" s="114" t="s">
        <v>760</v>
      </c>
      <c r="C93" s="114" t="s">
        <v>765</v>
      </c>
      <c r="D93" s="115" t="s">
        <v>605</v>
      </c>
      <c r="E93" s="114"/>
      <c r="F93" s="116">
        <f>Ведомственная!G93</f>
        <v>831</v>
      </c>
      <c r="G93" s="116">
        <f>Ведомственная!H93</f>
        <v>0</v>
      </c>
      <c r="H93" s="116">
        <f>Ведомственная!I93</f>
        <v>0</v>
      </c>
      <c r="I93" s="149">
        <f t="shared" si="1"/>
        <v>831</v>
      </c>
    </row>
    <row r="94" spans="1:9" ht="25.5" outlineLevel="1" x14ac:dyDescent="0.25">
      <c r="A94" s="117" t="s">
        <v>403</v>
      </c>
      <c r="B94" s="118" t="s">
        <v>760</v>
      </c>
      <c r="C94" s="118" t="s">
        <v>765</v>
      </c>
      <c r="D94" s="119" t="s">
        <v>794</v>
      </c>
      <c r="E94" s="118"/>
      <c r="F94" s="116">
        <f>Ведомственная!G94</f>
        <v>831</v>
      </c>
      <c r="G94" s="116">
        <f>Ведомственная!H94</f>
        <v>0</v>
      </c>
      <c r="H94" s="116">
        <f>Ведомственная!I94</f>
        <v>0</v>
      </c>
      <c r="I94" s="149">
        <f t="shared" si="1"/>
        <v>831</v>
      </c>
    </row>
    <row r="95" spans="1:9" ht="76.5" outlineLevel="1" x14ac:dyDescent="0.25">
      <c r="A95" s="120" t="s">
        <v>714</v>
      </c>
      <c r="B95" s="121" t="s">
        <v>760</v>
      </c>
      <c r="C95" s="121" t="s">
        <v>765</v>
      </c>
      <c r="D95" s="122" t="s">
        <v>795</v>
      </c>
      <c r="E95" s="121"/>
      <c r="F95" s="116">
        <f>Ведомственная!G95</f>
        <v>831</v>
      </c>
      <c r="G95" s="116">
        <f>Ведомственная!H95</f>
        <v>0</v>
      </c>
      <c r="H95" s="116">
        <f>Ведомственная!I95</f>
        <v>0</v>
      </c>
      <c r="I95" s="149">
        <f t="shared" si="1"/>
        <v>831</v>
      </c>
    </row>
    <row r="96" spans="1:9" ht="25.5" outlineLevel="1" x14ac:dyDescent="0.25">
      <c r="A96" s="89" t="s">
        <v>478</v>
      </c>
      <c r="B96" s="123" t="s">
        <v>760</v>
      </c>
      <c r="C96" s="123" t="s">
        <v>765</v>
      </c>
      <c r="D96" s="125" t="s">
        <v>796</v>
      </c>
      <c r="E96" s="123"/>
      <c r="F96" s="116">
        <f>Ведомственная!G96</f>
        <v>831</v>
      </c>
      <c r="G96" s="116">
        <f>Ведомственная!H96</f>
        <v>0</v>
      </c>
      <c r="H96" s="116">
        <f>Ведомственная!I96</f>
        <v>0</v>
      </c>
      <c r="I96" s="149">
        <f t="shared" si="1"/>
        <v>831</v>
      </c>
    </row>
    <row r="97" spans="1:9" ht="25.5" outlineLevel="1" x14ac:dyDescent="0.25">
      <c r="A97" s="76" t="s">
        <v>379</v>
      </c>
      <c r="B97" s="77" t="s">
        <v>760</v>
      </c>
      <c r="C97" s="77" t="s">
        <v>765</v>
      </c>
      <c r="D97" s="124" t="s">
        <v>796</v>
      </c>
      <c r="E97" s="77" t="s">
        <v>61</v>
      </c>
      <c r="F97" s="116">
        <f>Ведомственная!G97</f>
        <v>831</v>
      </c>
      <c r="G97" s="116">
        <f>Ведомственная!H97</f>
        <v>0</v>
      </c>
      <c r="H97" s="116">
        <f>Ведомственная!I97</f>
        <v>0</v>
      </c>
      <c r="I97" s="149">
        <f t="shared" si="1"/>
        <v>831</v>
      </c>
    </row>
    <row r="98" spans="1:9" ht="25.5" hidden="1" outlineLevel="1" x14ac:dyDescent="0.25">
      <c r="A98" s="89" t="s">
        <v>404</v>
      </c>
      <c r="B98" s="123" t="s">
        <v>760</v>
      </c>
      <c r="C98" s="123" t="s">
        <v>765</v>
      </c>
      <c r="D98" s="125" t="s">
        <v>797</v>
      </c>
      <c r="E98" s="123"/>
      <c r="F98" s="116">
        <f>Ведомственная!G98</f>
        <v>0</v>
      </c>
      <c r="G98" s="116">
        <f>Ведомственная!H98</f>
        <v>0</v>
      </c>
      <c r="H98" s="116">
        <f>Ведомственная!I98</f>
        <v>0</v>
      </c>
      <c r="I98" s="149">
        <f t="shared" si="1"/>
        <v>0</v>
      </c>
    </row>
    <row r="99" spans="1:9" ht="25.5" hidden="1" outlineLevel="1" x14ac:dyDescent="0.25">
      <c r="A99" s="76" t="s">
        <v>379</v>
      </c>
      <c r="B99" s="77" t="s">
        <v>760</v>
      </c>
      <c r="C99" s="77" t="s">
        <v>765</v>
      </c>
      <c r="D99" s="124" t="s">
        <v>797</v>
      </c>
      <c r="E99" s="77" t="s">
        <v>61</v>
      </c>
      <c r="F99" s="116">
        <f>Ведомственная!G99</f>
        <v>0</v>
      </c>
      <c r="G99" s="116">
        <f>Ведомственная!H99</f>
        <v>0</v>
      </c>
      <c r="H99" s="116">
        <f>Ведомственная!I99</f>
        <v>0</v>
      </c>
      <c r="I99" s="149">
        <f t="shared" si="1"/>
        <v>0</v>
      </c>
    </row>
    <row r="100" spans="1:9" ht="38.25" hidden="1" outlineLevel="1" x14ac:dyDescent="0.25">
      <c r="A100" s="89" t="s">
        <v>405</v>
      </c>
      <c r="B100" s="123" t="s">
        <v>760</v>
      </c>
      <c r="C100" s="123" t="s">
        <v>765</v>
      </c>
      <c r="D100" s="125" t="s">
        <v>798</v>
      </c>
      <c r="E100" s="123"/>
      <c r="F100" s="116">
        <f>Ведомственная!G100</f>
        <v>0</v>
      </c>
      <c r="G100" s="116">
        <f>Ведомственная!H100</f>
        <v>0</v>
      </c>
      <c r="H100" s="116">
        <f>Ведомственная!I100</f>
        <v>0</v>
      </c>
      <c r="I100" s="149">
        <f t="shared" si="1"/>
        <v>0</v>
      </c>
    </row>
    <row r="101" spans="1:9" ht="25.5" hidden="1" outlineLevel="1" x14ac:dyDescent="0.25">
      <c r="A101" s="76" t="s">
        <v>379</v>
      </c>
      <c r="B101" s="77" t="s">
        <v>760</v>
      </c>
      <c r="C101" s="77" t="s">
        <v>765</v>
      </c>
      <c r="D101" s="124" t="s">
        <v>798</v>
      </c>
      <c r="E101" s="77" t="s">
        <v>61</v>
      </c>
      <c r="F101" s="116">
        <f>Ведомственная!G101</f>
        <v>0</v>
      </c>
      <c r="G101" s="116">
        <f>Ведомственная!H101</f>
        <v>0</v>
      </c>
      <c r="H101" s="116">
        <f>Ведомственная!I101</f>
        <v>0</v>
      </c>
      <c r="I101" s="149">
        <f t="shared" si="1"/>
        <v>0</v>
      </c>
    </row>
    <row r="102" spans="1:9" ht="63.75" hidden="1" outlineLevel="1" x14ac:dyDescent="0.25">
      <c r="A102" s="120" t="s">
        <v>406</v>
      </c>
      <c r="B102" s="121" t="s">
        <v>760</v>
      </c>
      <c r="C102" s="121" t="s">
        <v>765</v>
      </c>
      <c r="D102" s="122" t="s">
        <v>799</v>
      </c>
      <c r="E102" s="121"/>
      <c r="F102" s="116">
        <f>Ведомственная!G102</f>
        <v>0</v>
      </c>
      <c r="G102" s="116">
        <f>Ведомственная!H102</f>
        <v>0</v>
      </c>
      <c r="H102" s="116">
        <f>Ведомственная!I102</f>
        <v>0</v>
      </c>
      <c r="I102" s="149">
        <f t="shared" si="1"/>
        <v>0</v>
      </c>
    </row>
    <row r="103" spans="1:9" ht="25.5" hidden="1" outlineLevel="1" x14ac:dyDescent="0.25">
      <c r="A103" s="89" t="s">
        <v>404</v>
      </c>
      <c r="B103" s="123" t="s">
        <v>760</v>
      </c>
      <c r="C103" s="123" t="s">
        <v>765</v>
      </c>
      <c r="D103" s="125" t="s">
        <v>800</v>
      </c>
      <c r="E103" s="123"/>
      <c r="F103" s="116">
        <f>Ведомственная!G103</f>
        <v>0</v>
      </c>
      <c r="G103" s="116">
        <f>Ведомственная!H103</f>
        <v>0</v>
      </c>
      <c r="H103" s="116">
        <f>Ведомственная!I103</f>
        <v>0</v>
      </c>
      <c r="I103" s="149">
        <f t="shared" si="1"/>
        <v>0</v>
      </c>
    </row>
    <row r="104" spans="1:9" ht="25.5" hidden="1" outlineLevel="1" x14ac:dyDescent="0.25">
      <c r="A104" s="76" t="s">
        <v>379</v>
      </c>
      <c r="B104" s="77" t="s">
        <v>760</v>
      </c>
      <c r="C104" s="77" t="s">
        <v>765</v>
      </c>
      <c r="D104" s="124" t="s">
        <v>800</v>
      </c>
      <c r="E104" s="77" t="s">
        <v>61</v>
      </c>
      <c r="F104" s="116">
        <f>Ведомственная!G104</f>
        <v>0</v>
      </c>
      <c r="G104" s="116">
        <f>Ведомственная!H104</f>
        <v>0</v>
      </c>
      <c r="H104" s="116">
        <f>Ведомственная!I104</f>
        <v>0</v>
      </c>
      <c r="I104" s="149">
        <f t="shared" si="1"/>
        <v>0</v>
      </c>
    </row>
    <row r="105" spans="1:9" ht="25.5" hidden="1" x14ac:dyDescent="0.25">
      <c r="A105" s="87" t="s">
        <v>408</v>
      </c>
      <c r="B105" s="110" t="s">
        <v>760</v>
      </c>
      <c r="C105" s="110" t="s">
        <v>27</v>
      </c>
      <c r="D105" s="111" t="s">
        <v>775</v>
      </c>
      <c r="E105" s="110"/>
      <c r="F105" s="112">
        <f>Ведомственная!G105</f>
        <v>0</v>
      </c>
      <c r="G105" s="112">
        <f>Ведомственная!H105</f>
        <v>0</v>
      </c>
      <c r="H105" s="112">
        <f>Ведомственная!I105</f>
        <v>0</v>
      </c>
      <c r="I105" s="149">
        <f t="shared" si="1"/>
        <v>0</v>
      </c>
    </row>
    <row r="106" spans="1:9" ht="51" hidden="1" outlineLevel="1" x14ac:dyDescent="0.25">
      <c r="A106" s="113" t="s">
        <v>456</v>
      </c>
      <c r="B106" s="114" t="s">
        <v>760</v>
      </c>
      <c r="C106" s="114" t="s">
        <v>27</v>
      </c>
      <c r="D106" s="115" t="s">
        <v>605</v>
      </c>
      <c r="E106" s="114"/>
      <c r="F106" s="116">
        <f>Ведомственная!G106</f>
        <v>0</v>
      </c>
      <c r="G106" s="116">
        <f>Ведомственная!H106</f>
        <v>0</v>
      </c>
      <c r="H106" s="116">
        <f>Ведомственная!I106</f>
        <v>0</v>
      </c>
      <c r="I106" s="149">
        <f t="shared" si="1"/>
        <v>0</v>
      </c>
    </row>
    <row r="107" spans="1:9" ht="25.5" hidden="1" outlineLevel="1" x14ac:dyDescent="0.25">
      <c r="A107" s="117" t="s">
        <v>375</v>
      </c>
      <c r="B107" s="118" t="s">
        <v>760</v>
      </c>
      <c r="C107" s="118" t="s">
        <v>27</v>
      </c>
      <c r="D107" s="119" t="s">
        <v>772</v>
      </c>
      <c r="E107" s="118"/>
      <c r="F107" s="116">
        <f>Ведомственная!G107</f>
        <v>0</v>
      </c>
      <c r="G107" s="116">
        <f>Ведомственная!H107</f>
        <v>0</v>
      </c>
      <c r="H107" s="116">
        <f>Ведомственная!I107</f>
        <v>0</v>
      </c>
      <c r="I107" s="149">
        <f t="shared" si="1"/>
        <v>0</v>
      </c>
    </row>
    <row r="108" spans="1:9" ht="25.5" hidden="1" outlineLevel="1" x14ac:dyDescent="0.25">
      <c r="A108" s="120" t="s">
        <v>384</v>
      </c>
      <c r="B108" s="121" t="s">
        <v>760</v>
      </c>
      <c r="C108" s="121" t="s">
        <v>27</v>
      </c>
      <c r="D108" s="122" t="s">
        <v>609</v>
      </c>
      <c r="E108" s="121"/>
      <c r="F108" s="116">
        <f>Ведомственная!G108</f>
        <v>0</v>
      </c>
      <c r="G108" s="116">
        <f>Ведомственная!H108</f>
        <v>0</v>
      </c>
      <c r="H108" s="116">
        <f>Ведомственная!I108</f>
        <v>0</v>
      </c>
      <c r="I108" s="149">
        <f t="shared" si="1"/>
        <v>0</v>
      </c>
    </row>
    <row r="109" spans="1:9" ht="38.25" hidden="1" outlineLevel="1" x14ac:dyDescent="0.25">
      <c r="A109" s="89" t="s">
        <v>472</v>
      </c>
      <c r="B109" s="123" t="s">
        <v>760</v>
      </c>
      <c r="C109" s="123" t="s">
        <v>27</v>
      </c>
      <c r="D109" s="125" t="s">
        <v>801</v>
      </c>
      <c r="E109" s="123"/>
      <c r="F109" s="116">
        <f>Ведомственная!G109</f>
        <v>0</v>
      </c>
      <c r="G109" s="116">
        <f>Ведомственная!H109</f>
        <v>0</v>
      </c>
      <c r="H109" s="116">
        <f>Ведомственная!I109</f>
        <v>0</v>
      </c>
      <c r="I109" s="149">
        <f t="shared" si="1"/>
        <v>0</v>
      </c>
    </row>
    <row r="110" spans="1:9" ht="25.5" hidden="1" outlineLevel="1" x14ac:dyDescent="0.25">
      <c r="A110" s="76" t="s">
        <v>379</v>
      </c>
      <c r="B110" s="77" t="s">
        <v>760</v>
      </c>
      <c r="C110" s="77" t="s">
        <v>27</v>
      </c>
      <c r="D110" s="124" t="s">
        <v>801</v>
      </c>
      <c r="E110" s="77" t="s">
        <v>61</v>
      </c>
      <c r="F110" s="116">
        <f>Ведомственная!G110</f>
        <v>0</v>
      </c>
      <c r="G110" s="116">
        <f>Ведомственная!H110</f>
        <v>0</v>
      </c>
      <c r="H110" s="116">
        <f>Ведомственная!I110</f>
        <v>0</v>
      </c>
      <c r="I110" s="149">
        <f t="shared" si="1"/>
        <v>0</v>
      </c>
    </row>
    <row r="111" spans="1:9" ht="51" hidden="1" outlineLevel="1" x14ac:dyDescent="0.25">
      <c r="A111" s="89" t="s">
        <v>409</v>
      </c>
      <c r="B111" s="123" t="s">
        <v>760</v>
      </c>
      <c r="C111" s="123" t="s">
        <v>27</v>
      </c>
      <c r="D111" s="125" t="s">
        <v>802</v>
      </c>
      <c r="E111" s="123"/>
      <c r="F111" s="116">
        <f>Ведомственная!G111</f>
        <v>0</v>
      </c>
      <c r="G111" s="116">
        <f>Ведомственная!H111</f>
        <v>0</v>
      </c>
      <c r="H111" s="116">
        <f>Ведомственная!I111</f>
        <v>0</v>
      </c>
      <c r="I111" s="149">
        <f t="shared" si="1"/>
        <v>0</v>
      </c>
    </row>
    <row r="112" spans="1:9" ht="25.5" hidden="1" outlineLevel="1" x14ac:dyDescent="0.25">
      <c r="A112" s="76" t="s">
        <v>379</v>
      </c>
      <c r="B112" s="77" t="s">
        <v>760</v>
      </c>
      <c r="C112" s="77" t="s">
        <v>27</v>
      </c>
      <c r="D112" s="124" t="s">
        <v>802</v>
      </c>
      <c r="E112" s="77" t="s">
        <v>61</v>
      </c>
      <c r="F112" s="116">
        <f>Ведомственная!G112</f>
        <v>0</v>
      </c>
      <c r="G112" s="116">
        <f>Ведомственная!H112</f>
        <v>0</v>
      </c>
      <c r="H112" s="116">
        <f>Ведомственная!I112</f>
        <v>0</v>
      </c>
      <c r="I112" s="149">
        <f t="shared" si="1"/>
        <v>0</v>
      </c>
    </row>
    <row r="113" spans="1:9" ht="25.5" collapsed="1" x14ac:dyDescent="0.25">
      <c r="A113" s="73" t="s">
        <v>410</v>
      </c>
      <c r="B113" s="74" t="s">
        <v>761</v>
      </c>
      <c r="C113" s="74" t="s">
        <v>764</v>
      </c>
      <c r="D113" s="108" t="s">
        <v>775</v>
      </c>
      <c r="E113" s="74"/>
      <c r="F113" s="109">
        <f>Ведомственная!G113</f>
        <v>351.5</v>
      </c>
      <c r="G113" s="109">
        <f>Ведомственная!H113</f>
        <v>0</v>
      </c>
      <c r="H113" s="109">
        <f>Ведомственная!I113</f>
        <v>0</v>
      </c>
      <c r="I113" s="149">
        <f t="shared" si="1"/>
        <v>351.5</v>
      </c>
    </row>
    <row r="114" spans="1:9" hidden="1" x14ac:dyDescent="0.25">
      <c r="A114" s="87" t="s">
        <v>411</v>
      </c>
      <c r="B114" s="110" t="s">
        <v>761</v>
      </c>
      <c r="C114" s="110" t="s">
        <v>757</v>
      </c>
      <c r="D114" s="111" t="s">
        <v>775</v>
      </c>
      <c r="E114" s="110"/>
      <c r="F114" s="112">
        <f>Ведомственная!G114</f>
        <v>0</v>
      </c>
      <c r="G114" s="112">
        <f>Ведомственная!H114</f>
        <v>0</v>
      </c>
      <c r="H114" s="112">
        <f>Ведомственная!I114</f>
        <v>0</v>
      </c>
      <c r="I114" s="149">
        <f t="shared" si="1"/>
        <v>0</v>
      </c>
    </row>
    <row r="115" spans="1:9" ht="51" hidden="1" outlineLevel="1" x14ac:dyDescent="0.25">
      <c r="A115" s="113" t="s">
        <v>456</v>
      </c>
      <c r="B115" s="114" t="s">
        <v>761</v>
      </c>
      <c r="C115" s="114" t="s">
        <v>757</v>
      </c>
      <c r="D115" s="115" t="s">
        <v>605</v>
      </c>
      <c r="E115" s="114"/>
      <c r="F115" s="116">
        <f>Ведомственная!G115</f>
        <v>0</v>
      </c>
      <c r="G115" s="116">
        <f>Ведомственная!H115</f>
        <v>0</v>
      </c>
      <c r="H115" s="116">
        <f>Ведомственная!I115</f>
        <v>0</v>
      </c>
      <c r="I115" s="149">
        <f t="shared" si="1"/>
        <v>0</v>
      </c>
    </row>
    <row r="116" spans="1:9" ht="38.25" hidden="1" outlineLevel="1" x14ac:dyDescent="0.25">
      <c r="A116" s="117" t="s">
        <v>412</v>
      </c>
      <c r="B116" s="118" t="s">
        <v>761</v>
      </c>
      <c r="C116" s="118" t="s">
        <v>757</v>
      </c>
      <c r="D116" s="119" t="s">
        <v>803</v>
      </c>
      <c r="E116" s="118"/>
      <c r="F116" s="116">
        <f>Ведомственная!G116</f>
        <v>0</v>
      </c>
      <c r="G116" s="116">
        <f>Ведомственная!H116</f>
        <v>0</v>
      </c>
      <c r="H116" s="116">
        <f>Ведомственная!I116</f>
        <v>0</v>
      </c>
      <c r="I116" s="149">
        <f t="shared" si="1"/>
        <v>0</v>
      </c>
    </row>
    <row r="117" spans="1:9" ht="38.25" hidden="1" outlineLevel="1" x14ac:dyDescent="0.25">
      <c r="A117" s="120" t="s">
        <v>413</v>
      </c>
      <c r="B117" s="121" t="s">
        <v>761</v>
      </c>
      <c r="C117" s="121" t="s">
        <v>757</v>
      </c>
      <c r="D117" s="122" t="s">
        <v>804</v>
      </c>
      <c r="E117" s="121"/>
      <c r="F117" s="116">
        <f>Ведомственная!G117</f>
        <v>0</v>
      </c>
      <c r="G117" s="116">
        <f>Ведомственная!H117</f>
        <v>0</v>
      </c>
      <c r="H117" s="116">
        <f>Ведомственная!I117</f>
        <v>0</v>
      </c>
      <c r="I117" s="149">
        <f t="shared" si="1"/>
        <v>0</v>
      </c>
    </row>
    <row r="118" spans="1:9" ht="51" hidden="1" outlineLevel="1" x14ac:dyDescent="0.25">
      <c r="A118" s="89" t="s">
        <v>414</v>
      </c>
      <c r="B118" s="123" t="s">
        <v>761</v>
      </c>
      <c r="C118" s="123" t="s">
        <v>757</v>
      </c>
      <c r="D118" s="125" t="s">
        <v>805</v>
      </c>
      <c r="E118" s="123"/>
      <c r="F118" s="116">
        <f>Ведомственная!G118</f>
        <v>0</v>
      </c>
      <c r="G118" s="116">
        <f>Ведомственная!H118</f>
        <v>0</v>
      </c>
      <c r="H118" s="116">
        <f>Ведомственная!I118</f>
        <v>0</v>
      </c>
      <c r="I118" s="149">
        <f t="shared" si="1"/>
        <v>0</v>
      </c>
    </row>
    <row r="119" spans="1:9" ht="25.5" hidden="1" outlineLevel="1" x14ac:dyDescent="0.25">
      <c r="A119" s="76" t="s">
        <v>379</v>
      </c>
      <c r="B119" s="77" t="s">
        <v>761</v>
      </c>
      <c r="C119" s="77" t="s">
        <v>757</v>
      </c>
      <c r="D119" s="124" t="s">
        <v>805</v>
      </c>
      <c r="E119" s="77" t="s">
        <v>61</v>
      </c>
      <c r="F119" s="116">
        <f>Ведомственная!G119</f>
        <v>0</v>
      </c>
      <c r="G119" s="116">
        <f>Ведомственная!H119</f>
        <v>0</v>
      </c>
      <c r="H119" s="116">
        <f>Ведомственная!I119</f>
        <v>0</v>
      </c>
      <c r="I119" s="149">
        <f t="shared" si="1"/>
        <v>0</v>
      </c>
    </row>
    <row r="120" spans="1:9" ht="38.25" hidden="1" outlineLevel="1" x14ac:dyDescent="0.25">
      <c r="A120" s="89" t="s">
        <v>471</v>
      </c>
      <c r="B120" s="123" t="s">
        <v>761</v>
      </c>
      <c r="C120" s="123" t="s">
        <v>757</v>
      </c>
      <c r="D120" s="125" t="s">
        <v>805</v>
      </c>
      <c r="E120" s="123"/>
      <c r="F120" s="116">
        <f>Ведомственная!G120</f>
        <v>0</v>
      </c>
      <c r="G120" s="116">
        <f>Ведомственная!H120</f>
        <v>0</v>
      </c>
      <c r="H120" s="116">
        <f>Ведомственная!I120</f>
        <v>0</v>
      </c>
      <c r="I120" s="149">
        <f t="shared" si="1"/>
        <v>0</v>
      </c>
    </row>
    <row r="121" spans="1:9" ht="38.25" hidden="1" outlineLevel="1" x14ac:dyDescent="0.25">
      <c r="A121" s="76" t="s">
        <v>432</v>
      </c>
      <c r="B121" s="123" t="s">
        <v>761</v>
      </c>
      <c r="C121" s="123" t="s">
        <v>757</v>
      </c>
      <c r="D121" s="126" t="s">
        <v>806</v>
      </c>
      <c r="E121" s="127" t="s">
        <v>262</v>
      </c>
      <c r="F121" s="116">
        <f>Ведомственная!G121</f>
        <v>0</v>
      </c>
      <c r="G121" s="116">
        <f>Ведомственная!H121</f>
        <v>0</v>
      </c>
      <c r="H121" s="116">
        <f>Ведомственная!I121</f>
        <v>0</v>
      </c>
      <c r="I121" s="149">
        <f t="shared" si="1"/>
        <v>0</v>
      </c>
    </row>
    <row r="122" spans="1:9" collapsed="1" x14ac:dyDescent="0.25">
      <c r="A122" s="87" t="s">
        <v>415</v>
      </c>
      <c r="B122" s="110" t="s">
        <v>761</v>
      </c>
      <c r="C122" s="110" t="s">
        <v>758</v>
      </c>
      <c r="D122" s="111" t="s">
        <v>775</v>
      </c>
      <c r="E122" s="110"/>
      <c r="F122" s="112">
        <f>Ведомственная!G122</f>
        <v>16</v>
      </c>
      <c r="G122" s="112">
        <f>Ведомственная!H122</f>
        <v>0</v>
      </c>
      <c r="H122" s="112">
        <f>Ведомственная!I122</f>
        <v>0</v>
      </c>
      <c r="I122" s="149">
        <f t="shared" si="1"/>
        <v>16</v>
      </c>
    </row>
    <row r="123" spans="1:9" ht="51" outlineLevel="1" x14ac:dyDescent="0.25">
      <c r="A123" s="113" t="s">
        <v>456</v>
      </c>
      <c r="B123" s="114" t="s">
        <v>761</v>
      </c>
      <c r="C123" s="114" t="s">
        <v>758</v>
      </c>
      <c r="D123" s="115" t="s">
        <v>605</v>
      </c>
      <c r="E123" s="114"/>
      <c r="F123" s="116">
        <f>Ведомственная!G123</f>
        <v>16</v>
      </c>
      <c r="G123" s="116">
        <f>Ведомственная!H123</f>
        <v>0</v>
      </c>
      <c r="H123" s="116">
        <f>Ведомственная!I123</f>
        <v>0</v>
      </c>
      <c r="I123" s="149">
        <f t="shared" si="1"/>
        <v>16</v>
      </c>
    </row>
    <row r="124" spans="1:9" ht="38.25" outlineLevel="1" x14ac:dyDescent="0.25">
      <c r="A124" s="117" t="s">
        <v>412</v>
      </c>
      <c r="B124" s="118" t="s">
        <v>761</v>
      </c>
      <c r="C124" s="118" t="s">
        <v>758</v>
      </c>
      <c r="D124" s="119" t="s">
        <v>803</v>
      </c>
      <c r="E124" s="118"/>
      <c r="F124" s="116">
        <f>Ведомственная!G124</f>
        <v>16</v>
      </c>
      <c r="G124" s="116">
        <f>Ведомственная!H124</f>
        <v>0</v>
      </c>
      <c r="H124" s="116">
        <f>Ведомственная!I124</f>
        <v>0</v>
      </c>
      <c r="I124" s="149">
        <f t="shared" si="1"/>
        <v>16</v>
      </c>
    </row>
    <row r="125" spans="1:9" ht="38.25" outlineLevel="1" x14ac:dyDescent="0.25">
      <c r="A125" s="120" t="s">
        <v>413</v>
      </c>
      <c r="B125" s="121" t="s">
        <v>761</v>
      </c>
      <c r="C125" s="121" t="s">
        <v>758</v>
      </c>
      <c r="D125" s="122" t="s">
        <v>804</v>
      </c>
      <c r="E125" s="121"/>
      <c r="F125" s="116">
        <f>Ведомственная!G125</f>
        <v>16</v>
      </c>
      <c r="G125" s="116">
        <f>Ведомственная!H125</f>
        <v>0</v>
      </c>
      <c r="H125" s="116">
        <f>Ведомственная!I125</f>
        <v>0</v>
      </c>
      <c r="I125" s="149">
        <f t="shared" si="1"/>
        <v>16</v>
      </c>
    </row>
    <row r="126" spans="1:9" ht="51" hidden="1" outlineLevel="1" x14ac:dyDescent="0.25">
      <c r="A126" s="89" t="s">
        <v>416</v>
      </c>
      <c r="B126" s="123" t="s">
        <v>761</v>
      </c>
      <c r="C126" s="123" t="s">
        <v>758</v>
      </c>
      <c r="D126" s="125" t="s">
        <v>807</v>
      </c>
      <c r="E126" s="123"/>
      <c r="F126" s="116">
        <f>Ведомственная!G126</f>
        <v>0</v>
      </c>
      <c r="G126" s="116">
        <f>Ведомственная!H126</f>
        <v>0</v>
      </c>
      <c r="H126" s="116">
        <f>Ведомственная!I126</f>
        <v>0</v>
      </c>
      <c r="I126" s="149">
        <f t="shared" si="1"/>
        <v>0</v>
      </c>
    </row>
    <row r="127" spans="1:9" ht="25.5" hidden="1" outlineLevel="1" x14ac:dyDescent="0.25">
      <c r="A127" s="76" t="s">
        <v>379</v>
      </c>
      <c r="B127" s="77" t="s">
        <v>761</v>
      </c>
      <c r="C127" s="77" t="s">
        <v>758</v>
      </c>
      <c r="D127" s="124" t="s">
        <v>807</v>
      </c>
      <c r="E127" s="77" t="s">
        <v>61</v>
      </c>
      <c r="F127" s="116">
        <f>Ведомственная!G127</f>
        <v>0</v>
      </c>
      <c r="G127" s="116">
        <f>Ведомственная!H127</f>
        <v>0</v>
      </c>
      <c r="H127" s="116">
        <f>Ведомственная!I127</f>
        <v>0</v>
      </c>
      <c r="I127" s="149">
        <f t="shared" si="1"/>
        <v>0</v>
      </c>
    </row>
    <row r="128" spans="1:9" ht="38.25" outlineLevel="1" x14ac:dyDescent="0.25">
      <c r="A128" s="89" t="s">
        <v>417</v>
      </c>
      <c r="B128" s="123" t="s">
        <v>761</v>
      </c>
      <c r="C128" s="123" t="s">
        <v>758</v>
      </c>
      <c r="D128" s="125" t="s">
        <v>808</v>
      </c>
      <c r="E128" s="123"/>
      <c r="F128" s="116">
        <f>Ведомственная!G128</f>
        <v>16</v>
      </c>
      <c r="G128" s="116">
        <f>Ведомственная!H128</f>
        <v>0</v>
      </c>
      <c r="H128" s="116">
        <f>Ведомственная!I128</f>
        <v>0</v>
      </c>
      <c r="I128" s="149">
        <f t="shared" si="1"/>
        <v>16</v>
      </c>
    </row>
    <row r="129" spans="1:9" ht="25.5" outlineLevel="1" x14ac:dyDescent="0.25">
      <c r="A129" s="76" t="s">
        <v>379</v>
      </c>
      <c r="B129" s="77" t="s">
        <v>761</v>
      </c>
      <c r="C129" s="77" t="s">
        <v>758</v>
      </c>
      <c r="D129" s="124" t="s">
        <v>808</v>
      </c>
      <c r="E129" s="77" t="s">
        <v>61</v>
      </c>
      <c r="F129" s="116">
        <f>Ведомственная!G129</f>
        <v>16</v>
      </c>
      <c r="G129" s="116">
        <f>Ведомственная!H129</f>
        <v>0</v>
      </c>
      <c r="H129" s="116">
        <f>Ведомственная!I129</f>
        <v>0</v>
      </c>
      <c r="I129" s="149">
        <f t="shared" si="1"/>
        <v>16</v>
      </c>
    </row>
    <row r="130" spans="1:9" ht="25.5" hidden="1" outlineLevel="1" x14ac:dyDescent="0.25">
      <c r="A130" s="89" t="s">
        <v>470</v>
      </c>
      <c r="B130" s="123" t="s">
        <v>761</v>
      </c>
      <c r="C130" s="123" t="s">
        <v>758</v>
      </c>
      <c r="D130" s="125" t="s">
        <v>809</v>
      </c>
      <c r="E130" s="123"/>
      <c r="F130" s="116">
        <f>Ведомственная!G130</f>
        <v>0</v>
      </c>
      <c r="G130" s="116">
        <f>Ведомственная!H130</f>
        <v>0</v>
      </c>
      <c r="H130" s="116">
        <f>Ведомственная!I130</f>
        <v>0</v>
      </c>
      <c r="I130" s="149">
        <f t="shared" si="1"/>
        <v>0</v>
      </c>
    </row>
    <row r="131" spans="1:9" ht="25.5" hidden="1" outlineLevel="1" x14ac:dyDescent="0.25">
      <c r="A131" s="76" t="s">
        <v>379</v>
      </c>
      <c r="B131" s="77" t="s">
        <v>761</v>
      </c>
      <c r="C131" s="77" t="s">
        <v>758</v>
      </c>
      <c r="D131" s="124" t="s">
        <v>809</v>
      </c>
      <c r="E131" s="77" t="s">
        <v>61</v>
      </c>
      <c r="F131" s="116">
        <f>Ведомственная!G131</f>
        <v>0</v>
      </c>
      <c r="G131" s="116">
        <f>Ведомственная!H131</f>
        <v>0</v>
      </c>
      <c r="H131" s="116">
        <f>Ведомственная!I131</f>
        <v>0</v>
      </c>
      <c r="I131" s="149">
        <f t="shared" si="1"/>
        <v>0</v>
      </c>
    </row>
    <row r="132" spans="1:9" ht="38.25" hidden="1" outlineLevel="1" x14ac:dyDescent="0.25">
      <c r="A132" s="89" t="s">
        <v>418</v>
      </c>
      <c r="B132" s="123" t="s">
        <v>761</v>
      </c>
      <c r="C132" s="123" t="s">
        <v>758</v>
      </c>
      <c r="D132" s="125" t="s">
        <v>810</v>
      </c>
      <c r="E132" s="123"/>
      <c r="F132" s="116">
        <f>Ведомственная!G132</f>
        <v>0</v>
      </c>
      <c r="G132" s="116">
        <f>Ведомственная!H132</f>
        <v>0</v>
      </c>
      <c r="H132" s="116">
        <f>Ведомственная!I132</f>
        <v>0</v>
      </c>
      <c r="I132" s="149">
        <f t="shared" si="1"/>
        <v>0</v>
      </c>
    </row>
    <row r="133" spans="1:9" ht="25.5" hidden="1" outlineLevel="1" x14ac:dyDescent="0.25">
      <c r="A133" s="76" t="s">
        <v>379</v>
      </c>
      <c r="B133" s="77" t="s">
        <v>761</v>
      </c>
      <c r="C133" s="77" t="s">
        <v>758</v>
      </c>
      <c r="D133" s="124" t="s">
        <v>810</v>
      </c>
      <c r="E133" s="77" t="s">
        <v>61</v>
      </c>
      <c r="F133" s="116">
        <f>Ведомственная!G133</f>
        <v>0</v>
      </c>
      <c r="G133" s="116">
        <f>Ведомственная!H133</f>
        <v>0</v>
      </c>
      <c r="H133" s="116">
        <f>Ведомственная!I133</f>
        <v>0</v>
      </c>
      <c r="I133" s="149">
        <f t="shared" si="1"/>
        <v>0</v>
      </c>
    </row>
    <row r="134" spans="1:9" ht="38.25" hidden="1" outlineLevel="1" x14ac:dyDescent="0.25">
      <c r="A134" s="89" t="s">
        <v>419</v>
      </c>
      <c r="B134" s="123" t="s">
        <v>761</v>
      </c>
      <c r="C134" s="123" t="s">
        <v>758</v>
      </c>
      <c r="D134" s="125" t="s">
        <v>811</v>
      </c>
      <c r="E134" s="123"/>
      <c r="F134" s="116">
        <f>Ведомственная!G134</f>
        <v>0</v>
      </c>
      <c r="G134" s="116">
        <f>Ведомственная!H134</f>
        <v>0</v>
      </c>
      <c r="H134" s="116">
        <f>Ведомственная!I134</f>
        <v>0</v>
      </c>
      <c r="I134" s="149">
        <f t="shared" si="1"/>
        <v>0</v>
      </c>
    </row>
    <row r="135" spans="1:9" ht="25.5" hidden="1" outlineLevel="1" x14ac:dyDescent="0.25">
      <c r="A135" s="76" t="s">
        <v>379</v>
      </c>
      <c r="B135" s="77" t="s">
        <v>761</v>
      </c>
      <c r="C135" s="77" t="s">
        <v>758</v>
      </c>
      <c r="D135" s="124" t="s">
        <v>811</v>
      </c>
      <c r="E135" s="77" t="s">
        <v>61</v>
      </c>
      <c r="F135" s="116">
        <f>Ведомственная!G135</f>
        <v>0</v>
      </c>
      <c r="G135" s="116">
        <f>Ведомственная!H135</f>
        <v>0</v>
      </c>
      <c r="H135" s="116">
        <f>Ведомственная!I135</f>
        <v>0</v>
      </c>
      <c r="I135" s="149">
        <f t="shared" si="1"/>
        <v>0</v>
      </c>
    </row>
    <row r="136" spans="1:9" ht="63.75" outlineLevel="1" x14ac:dyDescent="0.25">
      <c r="A136" s="76" t="s">
        <v>845</v>
      </c>
      <c r="B136" s="77" t="s">
        <v>761</v>
      </c>
      <c r="C136" s="77" t="s">
        <v>758</v>
      </c>
      <c r="D136" s="124" t="s">
        <v>844</v>
      </c>
      <c r="E136" s="77"/>
      <c r="F136" s="116">
        <f>Ведомственная!G136</f>
        <v>0</v>
      </c>
      <c r="G136" s="116">
        <f>Ведомственная!H136</f>
        <v>0</v>
      </c>
      <c r="H136" s="116">
        <f>Ведомственная!I136</f>
        <v>0</v>
      </c>
      <c r="I136" s="149"/>
    </row>
    <row r="137" spans="1:9" ht="25.5" outlineLevel="1" x14ac:dyDescent="0.25">
      <c r="A137" s="76" t="s">
        <v>379</v>
      </c>
      <c r="B137" s="77" t="s">
        <v>761</v>
      </c>
      <c r="C137" s="77" t="s">
        <v>758</v>
      </c>
      <c r="D137" s="124" t="s">
        <v>844</v>
      </c>
      <c r="E137" s="77" t="s">
        <v>61</v>
      </c>
      <c r="F137" s="116">
        <f>Ведомственная!G137</f>
        <v>0</v>
      </c>
      <c r="G137" s="116">
        <f>Ведомственная!H137</f>
        <v>0</v>
      </c>
      <c r="H137" s="116">
        <f>Ведомственная!I137</f>
        <v>0</v>
      </c>
      <c r="I137" s="149"/>
    </row>
    <row r="138" spans="1:9" x14ac:dyDescent="0.25">
      <c r="A138" s="87" t="s">
        <v>420</v>
      </c>
      <c r="B138" s="110" t="s">
        <v>761</v>
      </c>
      <c r="C138" s="110" t="s">
        <v>759</v>
      </c>
      <c r="D138" s="111" t="s">
        <v>775</v>
      </c>
      <c r="E138" s="110"/>
      <c r="F138" s="112">
        <f>Ведомственная!G138</f>
        <v>335.5</v>
      </c>
      <c r="G138" s="112">
        <f>Ведомственная!H138</f>
        <v>0</v>
      </c>
      <c r="H138" s="112">
        <f>Ведомственная!I138</f>
        <v>0</v>
      </c>
      <c r="I138" s="149">
        <f t="shared" si="1"/>
        <v>335.5</v>
      </c>
    </row>
    <row r="139" spans="1:9" ht="51" outlineLevel="1" x14ac:dyDescent="0.25">
      <c r="A139" s="113" t="s">
        <v>456</v>
      </c>
      <c r="B139" s="114" t="s">
        <v>761</v>
      </c>
      <c r="C139" s="114" t="s">
        <v>759</v>
      </c>
      <c r="D139" s="115" t="s">
        <v>605</v>
      </c>
      <c r="E139" s="114"/>
      <c r="F139" s="116">
        <f>Ведомственная!G139</f>
        <v>335.5</v>
      </c>
      <c r="G139" s="116">
        <f>Ведомственная!H139</f>
        <v>0</v>
      </c>
      <c r="H139" s="116">
        <f>Ведомственная!I139</f>
        <v>0</v>
      </c>
      <c r="I139" s="149">
        <f t="shared" si="1"/>
        <v>335.5</v>
      </c>
    </row>
    <row r="140" spans="1:9" ht="38.25" outlineLevel="1" x14ac:dyDescent="0.25">
      <c r="A140" s="117" t="s">
        <v>412</v>
      </c>
      <c r="B140" s="118" t="s">
        <v>761</v>
      </c>
      <c r="C140" s="118" t="s">
        <v>759</v>
      </c>
      <c r="D140" s="119" t="s">
        <v>803</v>
      </c>
      <c r="E140" s="118"/>
      <c r="F140" s="116">
        <f>Ведомственная!G140</f>
        <v>335.5</v>
      </c>
      <c r="G140" s="116">
        <f>Ведомственная!H140</f>
        <v>0</v>
      </c>
      <c r="H140" s="116">
        <f>Ведомственная!I140</f>
        <v>0</v>
      </c>
      <c r="I140" s="149">
        <f t="shared" si="1"/>
        <v>335.5</v>
      </c>
    </row>
    <row r="141" spans="1:9" ht="25.5" outlineLevel="1" x14ac:dyDescent="0.25">
      <c r="A141" s="120" t="s">
        <v>421</v>
      </c>
      <c r="B141" s="121" t="s">
        <v>761</v>
      </c>
      <c r="C141" s="121" t="s">
        <v>759</v>
      </c>
      <c r="D141" s="122" t="s">
        <v>812</v>
      </c>
      <c r="E141" s="121"/>
      <c r="F141" s="116">
        <f>Ведомственная!G141</f>
        <v>335.5</v>
      </c>
      <c r="G141" s="116">
        <f>Ведомственная!H141</f>
        <v>0</v>
      </c>
      <c r="H141" s="116">
        <f>Ведомственная!I141</f>
        <v>0</v>
      </c>
      <c r="I141" s="149">
        <f t="shared" ref="I141:I204" si="2">F141+G141+H141</f>
        <v>335.5</v>
      </c>
    </row>
    <row r="142" spans="1:9" ht="51" hidden="1" outlineLevel="1" x14ac:dyDescent="0.25">
      <c r="A142" s="89" t="s">
        <v>416</v>
      </c>
      <c r="B142" s="123" t="s">
        <v>761</v>
      </c>
      <c r="C142" s="123" t="s">
        <v>759</v>
      </c>
      <c r="D142" s="125" t="s">
        <v>813</v>
      </c>
      <c r="E142" s="123"/>
      <c r="F142" s="116">
        <f>Ведомственная!G142</f>
        <v>0</v>
      </c>
      <c r="G142" s="116">
        <f>Ведомственная!H142</f>
        <v>0</v>
      </c>
      <c r="H142" s="116">
        <f>Ведомственная!I142</f>
        <v>0</v>
      </c>
      <c r="I142" s="149">
        <f t="shared" si="2"/>
        <v>0</v>
      </c>
    </row>
    <row r="143" spans="1:9" ht="25.5" hidden="1" outlineLevel="1" x14ac:dyDescent="0.25">
      <c r="A143" s="76" t="s">
        <v>379</v>
      </c>
      <c r="B143" s="77" t="s">
        <v>761</v>
      </c>
      <c r="C143" s="77" t="s">
        <v>759</v>
      </c>
      <c r="D143" s="124" t="s">
        <v>813</v>
      </c>
      <c r="E143" s="77" t="s">
        <v>61</v>
      </c>
      <c r="F143" s="116">
        <f>Ведомственная!G143</f>
        <v>0</v>
      </c>
      <c r="G143" s="116">
        <f>Ведомственная!H143</f>
        <v>0</v>
      </c>
      <c r="H143" s="116">
        <f>Ведомственная!I143</f>
        <v>0</v>
      </c>
      <c r="I143" s="149">
        <f t="shared" si="2"/>
        <v>0</v>
      </c>
    </row>
    <row r="144" spans="1:9" ht="25.5" hidden="1" outlineLevel="1" x14ac:dyDescent="0.25">
      <c r="A144" s="89" t="s">
        <v>469</v>
      </c>
      <c r="B144" s="123" t="s">
        <v>761</v>
      </c>
      <c r="C144" s="123" t="s">
        <v>759</v>
      </c>
      <c r="D144" s="125" t="s">
        <v>814</v>
      </c>
      <c r="E144" s="123"/>
      <c r="F144" s="116">
        <f>Ведомственная!G144</f>
        <v>0</v>
      </c>
      <c r="G144" s="116">
        <f>Ведомственная!H144</f>
        <v>0</v>
      </c>
      <c r="H144" s="116">
        <f>Ведомственная!I144</f>
        <v>0</v>
      </c>
      <c r="I144" s="149">
        <f t="shared" si="2"/>
        <v>0</v>
      </c>
    </row>
    <row r="145" spans="1:9" ht="25.5" hidden="1" outlineLevel="1" x14ac:dyDescent="0.25">
      <c r="A145" s="76" t="s">
        <v>379</v>
      </c>
      <c r="B145" s="77" t="s">
        <v>761</v>
      </c>
      <c r="C145" s="77" t="s">
        <v>759</v>
      </c>
      <c r="D145" s="124" t="s">
        <v>814</v>
      </c>
      <c r="E145" s="77" t="s">
        <v>61</v>
      </c>
      <c r="F145" s="116">
        <f>Ведомственная!G145</f>
        <v>0</v>
      </c>
      <c r="G145" s="116">
        <f>Ведомственная!H145</f>
        <v>0</v>
      </c>
      <c r="H145" s="116">
        <f>Ведомственная!I145</f>
        <v>0</v>
      </c>
      <c r="I145" s="149">
        <f t="shared" si="2"/>
        <v>0</v>
      </c>
    </row>
    <row r="146" spans="1:9" ht="25.5" hidden="1" outlineLevel="1" x14ac:dyDescent="0.25">
      <c r="A146" s="89" t="s">
        <v>422</v>
      </c>
      <c r="B146" s="123" t="s">
        <v>761</v>
      </c>
      <c r="C146" s="123" t="s">
        <v>759</v>
      </c>
      <c r="D146" s="125" t="s">
        <v>815</v>
      </c>
      <c r="E146" s="123"/>
      <c r="F146" s="116">
        <f>Ведомственная!G146</f>
        <v>0</v>
      </c>
      <c r="G146" s="116">
        <f>Ведомственная!H146</f>
        <v>0</v>
      </c>
      <c r="H146" s="116">
        <f>Ведомственная!I146</f>
        <v>0</v>
      </c>
      <c r="I146" s="149">
        <f t="shared" si="2"/>
        <v>0</v>
      </c>
    </row>
    <row r="147" spans="1:9" ht="25.5" hidden="1" outlineLevel="1" x14ac:dyDescent="0.25">
      <c r="A147" s="76" t="s">
        <v>379</v>
      </c>
      <c r="B147" s="77" t="s">
        <v>761</v>
      </c>
      <c r="C147" s="77" t="s">
        <v>759</v>
      </c>
      <c r="D147" s="124" t="s">
        <v>815</v>
      </c>
      <c r="E147" s="77" t="s">
        <v>61</v>
      </c>
      <c r="F147" s="116">
        <f>Ведомственная!G147</f>
        <v>0</v>
      </c>
      <c r="G147" s="116">
        <f>Ведомственная!H147</f>
        <v>0</v>
      </c>
      <c r="H147" s="116">
        <f>Ведомственная!I147</f>
        <v>0</v>
      </c>
      <c r="I147" s="149">
        <f t="shared" si="2"/>
        <v>0</v>
      </c>
    </row>
    <row r="148" spans="1:9" ht="25.5" hidden="1" outlineLevel="1" x14ac:dyDescent="0.25">
      <c r="A148" s="76" t="s">
        <v>381</v>
      </c>
      <c r="B148" s="77" t="s">
        <v>761</v>
      </c>
      <c r="C148" s="77" t="s">
        <v>759</v>
      </c>
      <c r="D148" s="124" t="s">
        <v>815</v>
      </c>
      <c r="E148" s="77" t="s">
        <v>159</v>
      </c>
      <c r="F148" s="116">
        <f>Ведомственная!G148</f>
        <v>0</v>
      </c>
      <c r="G148" s="116">
        <f>Ведомственная!H148</f>
        <v>0</v>
      </c>
      <c r="H148" s="116">
        <f>Ведомственная!I148</f>
        <v>0</v>
      </c>
      <c r="I148" s="149">
        <f t="shared" si="2"/>
        <v>0</v>
      </c>
    </row>
    <row r="149" spans="1:9" ht="25.5" hidden="1" outlineLevel="1" x14ac:dyDescent="0.25">
      <c r="A149" s="89" t="s">
        <v>423</v>
      </c>
      <c r="B149" s="123" t="s">
        <v>761</v>
      </c>
      <c r="C149" s="123" t="s">
        <v>759</v>
      </c>
      <c r="D149" s="125" t="s">
        <v>816</v>
      </c>
      <c r="E149" s="123"/>
      <c r="F149" s="116">
        <f>Ведомственная!G149</f>
        <v>0</v>
      </c>
      <c r="G149" s="116">
        <f>Ведомственная!H149</f>
        <v>0</v>
      </c>
      <c r="H149" s="116">
        <f>Ведомственная!I149</f>
        <v>0</v>
      </c>
      <c r="I149" s="149">
        <f t="shared" si="2"/>
        <v>0</v>
      </c>
    </row>
    <row r="150" spans="1:9" ht="25.5" hidden="1" outlineLevel="1" x14ac:dyDescent="0.25">
      <c r="A150" s="76" t="s">
        <v>379</v>
      </c>
      <c r="B150" s="77" t="s">
        <v>761</v>
      </c>
      <c r="C150" s="77" t="s">
        <v>759</v>
      </c>
      <c r="D150" s="124" t="s">
        <v>816</v>
      </c>
      <c r="E150" s="77" t="s">
        <v>61</v>
      </c>
      <c r="F150" s="116">
        <f>Ведомственная!G150</f>
        <v>0</v>
      </c>
      <c r="G150" s="116">
        <f>Ведомственная!H150</f>
        <v>0</v>
      </c>
      <c r="H150" s="116">
        <f>Ведомственная!I150</f>
        <v>0</v>
      </c>
      <c r="I150" s="149">
        <f t="shared" si="2"/>
        <v>0</v>
      </c>
    </row>
    <row r="151" spans="1:9" ht="76.5" hidden="1" outlineLevel="1" x14ac:dyDescent="0.25">
      <c r="A151" s="89" t="s">
        <v>458</v>
      </c>
      <c r="B151" s="123" t="s">
        <v>761</v>
      </c>
      <c r="C151" s="123" t="s">
        <v>759</v>
      </c>
      <c r="D151" s="125" t="s">
        <v>817</v>
      </c>
      <c r="E151" s="123"/>
      <c r="F151" s="116">
        <f>Ведомственная!G151</f>
        <v>0</v>
      </c>
      <c r="G151" s="116">
        <f>Ведомственная!H151</f>
        <v>0</v>
      </c>
      <c r="H151" s="116">
        <f>Ведомственная!I151</f>
        <v>0</v>
      </c>
      <c r="I151" s="149">
        <f t="shared" si="2"/>
        <v>0</v>
      </c>
    </row>
    <row r="152" spans="1:9" ht="25.5" hidden="1" outlineLevel="1" x14ac:dyDescent="0.25">
      <c r="A152" s="76" t="s">
        <v>379</v>
      </c>
      <c r="B152" s="77" t="s">
        <v>761</v>
      </c>
      <c r="C152" s="77" t="s">
        <v>759</v>
      </c>
      <c r="D152" s="124" t="s">
        <v>817</v>
      </c>
      <c r="E152" s="77" t="s">
        <v>61</v>
      </c>
      <c r="F152" s="116">
        <f>Ведомственная!G152</f>
        <v>0</v>
      </c>
      <c r="G152" s="116">
        <f>Ведомственная!H152</f>
        <v>0</v>
      </c>
      <c r="H152" s="116">
        <f>Ведомственная!I152</f>
        <v>0</v>
      </c>
      <c r="I152" s="149">
        <f t="shared" si="2"/>
        <v>0</v>
      </c>
    </row>
    <row r="153" spans="1:9" ht="38.25" outlineLevel="1" x14ac:dyDescent="0.25">
      <c r="A153" s="89" t="s">
        <v>424</v>
      </c>
      <c r="B153" s="123" t="s">
        <v>761</v>
      </c>
      <c r="C153" s="123" t="s">
        <v>759</v>
      </c>
      <c r="D153" s="125" t="s">
        <v>818</v>
      </c>
      <c r="E153" s="123"/>
      <c r="F153" s="116">
        <f>Ведомственная!G153</f>
        <v>100</v>
      </c>
      <c r="G153" s="116">
        <f>Ведомственная!H153</f>
        <v>0</v>
      </c>
      <c r="H153" s="116">
        <f>Ведомственная!I153</f>
        <v>0</v>
      </c>
      <c r="I153" s="149">
        <f t="shared" si="2"/>
        <v>100</v>
      </c>
    </row>
    <row r="154" spans="1:9" ht="25.5" outlineLevel="1" x14ac:dyDescent="0.25">
      <c r="A154" s="76" t="s">
        <v>379</v>
      </c>
      <c r="B154" s="77" t="s">
        <v>761</v>
      </c>
      <c r="C154" s="77" t="s">
        <v>759</v>
      </c>
      <c r="D154" s="124" t="s">
        <v>818</v>
      </c>
      <c r="E154" s="77" t="s">
        <v>61</v>
      </c>
      <c r="F154" s="116">
        <f>Ведомственная!G154</f>
        <v>100</v>
      </c>
      <c r="G154" s="116">
        <f>Ведомственная!H154</f>
        <v>0</v>
      </c>
      <c r="H154" s="116">
        <f>Ведомственная!I154</f>
        <v>0</v>
      </c>
      <c r="I154" s="149">
        <f t="shared" si="2"/>
        <v>100</v>
      </c>
    </row>
    <row r="155" spans="1:9" ht="38.25" hidden="1" outlineLevel="1" x14ac:dyDescent="0.25">
      <c r="A155" s="89" t="s">
        <v>425</v>
      </c>
      <c r="B155" s="123" t="s">
        <v>761</v>
      </c>
      <c r="C155" s="123" t="s">
        <v>759</v>
      </c>
      <c r="D155" s="125" t="s">
        <v>819</v>
      </c>
      <c r="E155" s="123"/>
      <c r="F155" s="116">
        <f>Ведомственная!G155</f>
        <v>0</v>
      </c>
      <c r="G155" s="116">
        <f>Ведомственная!H155</f>
        <v>0</v>
      </c>
      <c r="H155" s="116">
        <f>Ведомственная!I155</f>
        <v>0</v>
      </c>
      <c r="I155" s="149">
        <f t="shared" si="2"/>
        <v>0</v>
      </c>
    </row>
    <row r="156" spans="1:9" ht="25.5" hidden="1" outlineLevel="1" x14ac:dyDescent="0.25">
      <c r="A156" s="76" t="s">
        <v>379</v>
      </c>
      <c r="B156" s="77" t="s">
        <v>761</v>
      </c>
      <c r="C156" s="77" t="s">
        <v>759</v>
      </c>
      <c r="D156" s="124" t="s">
        <v>819</v>
      </c>
      <c r="E156" s="77" t="s">
        <v>61</v>
      </c>
      <c r="F156" s="116">
        <f>Ведомственная!G156</f>
        <v>0</v>
      </c>
      <c r="G156" s="116">
        <f>Ведомственная!H156</f>
        <v>0</v>
      </c>
      <c r="H156" s="116">
        <f>Ведомственная!I156</f>
        <v>0</v>
      </c>
      <c r="I156" s="149">
        <f t="shared" si="2"/>
        <v>0</v>
      </c>
    </row>
    <row r="157" spans="1:9" ht="25.5" hidden="1" outlineLevel="1" x14ac:dyDescent="0.25">
      <c r="A157" s="89" t="s">
        <v>426</v>
      </c>
      <c r="B157" s="123" t="s">
        <v>761</v>
      </c>
      <c r="C157" s="123" t="s">
        <v>759</v>
      </c>
      <c r="D157" s="125" t="s">
        <v>820</v>
      </c>
      <c r="E157" s="123"/>
      <c r="F157" s="116">
        <f>Ведомственная!G157</f>
        <v>0</v>
      </c>
      <c r="G157" s="116">
        <f>Ведомственная!H157</f>
        <v>0</v>
      </c>
      <c r="H157" s="116">
        <f>Ведомственная!I157</f>
        <v>0</v>
      </c>
      <c r="I157" s="149">
        <f t="shared" si="2"/>
        <v>0</v>
      </c>
    </row>
    <row r="158" spans="1:9" ht="25.5" hidden="1" outlineLevel="1" x14ac:dyDescent="0.25">
      <c r="A158" s="76" t="s">
        <v>379</v>
      </c>
      <c r="B158" s="77" t="s">
        <v>761</v>
      </c>
      <c r="C158" s="77" t="s">
        <v>759</v>
      </c>
      <c r="D158" s="124" t="s">
        <v>820</v>
      </c>
      <c r="E158" s="77" t="s">
        <v>61</v>
      </c>
      <c r="F158" s="116">
        <f>Ведомственная!G158</f>
        <v>0</v>
      </c>
      <c r="G158" s="116">
        <f>Ведомственная!H158</f>
        <v>0</v>
      </c>
      <c r="H158" s="116">
        <f>Ведомственная!I158</f>
        <v>0</v>
      </c>
      <c r="I158" s="149">
        <f t="shared" si="2"/>
        <v>0</v>
      </c>
    </row>
    <row r="159" spans="1:9" ht="25.5" outlineLevel="1" x14ac:dyDescent="0.25">
      <c r="A159" s="89" t="s">
        <v>427</v>
      </c>
      <c r="B159" s="123" t="s">
        <v>761</v>
      </c>
      <c r="C159" s="123" t="s">
        <v>759</v>
      </c>
      <c r="D159" s="125" t="s">
        <v>821</v>
      </c>
      <c r="E159" s="123"/>
      <c r="F159" s="116">
        <f>Ведомственная!G159</f>
        <v>130.19999999999999</v>
      </c>
      <c r="G159" s="116">
        <f>Ведомственная!H159</f>
        <v>0</v>
      </c>
      <c r="H159" s="116">
        <f>Ведомственная!I159</f>
        <v>0</v>
      </c>
      <c r="I159" s="149">
        <f t="shared" si="2"/>
        <v>130.19999999999999</v>
      </c>
    </row>
    <row r="160" spans="1:9" ht="25.5" outlineLevel="1" x14ac:dyDescent="0.25">
      <c r="A160" s="76" t="s">
        <v>379</v>
      </c>
      <c r="B160" s="77" t="s">
        <v>761</v>
      </c>
      <c r="C160" s="77" t="s">
        <v>759</v>
      </c>
      <c r="D160" s="124" t="s">
        <v>821</v>
      </c>
      <c r="E160" s="77" t="s">
        <v>61</v>
      </c>
      <c r="F160" s="116">
        <f>Ведомственная!G160</f>
        <v>130.19999999999999</v>
      </c>
      <c r="G160" s="116">
        <f>Ведомственная!H160</f>
        <v>0</v>
      </c>
      <c r="H160" s="116">
        <f>Ведомственная!I160</f>
        <v>0</v>
      </c>
      <c r="I160" s="149">
        <f t="shared" si="2"/>
        <v>130.19999999999999</v>
      </c>
    </row>
    <row r="161" spans="1:9" ht="25.5" hidden="1" outlineLevel="1" x14ac:dyDescent="0.25">
      <c r="A161" s="76" t="s">
        <v>381</v>
      </c>
      <c r="B161" s="77" t="s">
        <v>761</v>
      </c>
      <c r="C161" s="77" t="s">
        <v>759</v>
      </c>
      <c r="D161" s="124" t="s">
        <v>821</v>
      </c>
      <c r="E161" s="77" t="s">
        <v>159</v>
      </c>
      <c r="F161" s="116">
        <f>Ведомственная!G161</f>
        <v>0</v>
      </c>
      <c r="G161" s="116">
        <f>Ведомственная!H161</f>
        <v>0</v>
      </c>
      <c r="H161" s="116">
        <f>Ведомственная!I161</f>
        <v>0</v>
      </c>
      <c r="I161" s="149">
        <f t="shared" si="2"/>
        <v>0</v>
      </c>
    </row>
    <row r="162" spans="1:9" ht="38.25" hidden="1" outlineLevel="1" x14ac:dyDescent="0.25">
      <c r="A162" s="89" t="s">
        <v>428</v>
      </c>
      <c r="B162" s="123" t="s">
        <v>761</v>
      </c>
      <c r="C162" s="123" t="s">
        <v>759</v>
      </c>
      <c r="D162" s="125" t="s">
        <v>822</v>
      </c>
      <c r="E162" s="123"/>
      <c r="F162" s="116">
        <f>Ведомственная!G162</f>
        <v>0</v>
      </c>
      <c r="G162" s="116">
        <f>Ведомственная!H162</f>
        <v>0</v>
      </c>
      <c r="H162" s="116">
        <f>Ведомственная!I162</f>
        <v>0</v>
      </c>
      <c r="I162" s="149">
        <f t="shared" si="2"/>
        <v>0</v>
      </c>
    </row>
    <row r="163" spans="1:9" ht="25.5" hidden="1" outlineLevel="1" x14ac:dyDescent="0.25">
      <c r="A163" s="76" t="s">
        <v>379</v>
      </c>
      <c r="B163" s="77" t="s">
        <v>761</v>
      </c>
      <c r="C163" s="77" t="s">
        <v>759</v>
      </c>
      <c r="D163" s="124" t="s">
        <v>822</v>
      </c>
      <c r="E163" s="77" t="s">
        <v>61</v>
      </c>
      <c r="F163" s="116">
        <f>Ведомственная!G163</f>
        <v>0</v>
      </c>
      <c r="G163" s="116">
        <f>Ведомственная!H163</f>
        <v>0</v>
      </c>
      <c r="H163" s="116">
        <f>Ведомственная!I163</f>
        <v>0</v>
      </c>
      <c r="I163" s="149">
        <f t="shared" si="2"/>
        <v>0</v>
      </c>
    </row>
    <row r="164" spans="1:9" ht="25.5" hidden="1" outlineLevel="1" x14ac:dyDescent="0.25">
      <c r="A164" s="76" t="s">
        <v>388</v>
      </c>
      <c r="B164" s="77" t="s">
        <v>761</v>
      </c>
      <c r="C164" s="77" t="s">
        <v>759</v>
      </c>
      <c r="D164" s="124" t="s">
        <v>822</v>
      </c>
      <c r="E164" s="77" t="s">
        <v>154</v>
      </c>
      <c r="F164" s="116">
        <f>Ведомственная!G164</f>
        <v>0</v>
      </c>
      <c r="G164" s="116">
        <f>Ведомственная!H164</f>
        <v>0</v>
      </c>
      <c r="H164" s="116">
        <f>Ведомственная!I164</f>
        <v>0</v>
      </c>
      <c r="I164" s="149">
        <f t="shared" si="2"/>
        <v>0</v>
      </c>
    </row>
    <row r="165" spans="1:9" ht="38.25" hidden="1" outlineLevel="1" x14ac:dyDescent="0.25">
      <c r="A165" s="89" t="s">
        <v>429</v>
      </c>
      <c r="B165" s="123" t="s">
        <v>761</v>
      </c>
      <c r="C165" s="123" t="s">
        <v>759</v>
      </c>
      <c r="D165" s="125" t="s">
        <v>823</v>
      </c>
      <c r="E165" s="123"/>
      <c r="F165" s="116">
        <f>Ведомственная!G165</f>
        <v>0</v>
      </c>
      <c r="G165" s="116">
        <f>Ведомственная!H165</f>
        <v>0</v>
      </c>
      <c r="H165" s="116">
        <f>Ведомственная!I165</f>
        <v>0</v>
      </c>
      <c r="I165" s="149">
        <f t="shared" si="2"/>
        <v>0</v>
      </c>
    </row>
    <row r="166" spans="1:9" ht="25.5" hidden="1" outlineLevel="1" x14ac:dyDescent="0.25">
      <c r="A166" s="76" t="s">
        <v>379</v>
      </c>
      <c r="B166" s="77" t="s">
        <v>761</v>
      </c>
      <c r="C166" s="77" t="s">
        <v>759</v>
      </c>
      <c r="D166" s="124" t="s">
        <v>823</v>
      </c>
      <c r="E166" s="77" t="s">
        <v>61</v>
      </c>
      <c r="F166" s="116">
        <f>Ведомственная!G166</f>
        <v>0</v>
      </c>
      <c r="G166" s="116">
        <f>Ведомственная!H166</f>
        <v>0</v>
      </c>
      <c r="H166" s="116">
        <f>Ведомственная!I166</f>
        <v>0</v>
      </c>
      <c r="I166" s="149">
        <f t="shared" si="2"/>
        <v>0</v>
      </c>
    </row>
    <row r="167" spans="1:9" ht="25.5" outlineLevel="1" x14ac:dyDescent="0.25">
      <c r="A167" s="89" t="s">
        <v>422</v>
      </c>
      <c r="B167" s="123" t="s">
        <v>761</v>
      </c>
      <c r="C167" s="123" t="s">
        <v>759</v>
      </c>
      <c r="D167" s="125" t="s">
        <v>824</v>
      </c>
      <c r="E167" s="123"/>
      <c r="F167" s="116">
        <f>Ведомственная!G167</f>
        <v>105.3</v>
      </c>
      <c r="G167" s="116">
        <f>Ведомственная!H167</f>
        <v>0</v>
      </c>
      <c r="H167" s="116">
        <f>Ведомственная!I167</f>
        <v>0</v>
      </c>
      <c r="I167" s="149">
        <f t="shared" si="2"/>
        <v>105.3</v>
      </c>
    </row>
    <row r="168" spans="1:9" ht="25.5" outlineLevel="1" x14ac:dyDescent="0.25">
      <c r="A168" s="76" t="s">
        <v>379</v>
      </c>
      <c r="B168" s="77" t="s">
        <v>761</v>
      </c>
      <c r="C168" s="77" t="s">
        <v>759</v>
      </c>
      <c r="D168" s="124" t="s">
        <v>824</v>
      </c>
      <c r="E168" s="77" t="s">
        <v>61</v>
      </c>
      <c r="F168" s="116">
        <f>Ведомственная!G168</f>
        <v>105.3</v>
      </c>
      <c r="G168" s="116">
        <f>Ведомственная!H168</f>
        <v>0</v>
      </c>
      <c r="H168" s="116">
        <f>Ведомственная!I168</f>
        <v>0</v>
      </c>
      <c r="I168" s="149">
        <f t="shared" si="2"/>
        <v>105.3</v>
      </c>
    </row>
    <row r="169" spans="1:9" ht="25.5" hidden="1" outlineLevel="1" x14ac:dyDescent="0.25">
      <c r="A169" s="120" t="s">
        <v>468</v>
      </c>
      <c r="B169" s="121" t="s">
        <v>761</v>
      </c>
      <c r="C169" s="121" t="s">
        <v>759</v>
      </c>
      <c r="D169" s="122" t="s">
        <v>825</v>
      </c>
      <c r="E169" s="121"/>
      <c r="F169" s="116">
        <f>Ведомственная!G169</f>
        <v>0</v>
      </c>
      <c r="G169" s="116">
        <f>Ведомственная!H169</f>
        <v>0</v>
      </c>
      <c r="H169" s="116">
        <f>Ведомственная!I169</f>
        <v>0</v>
      </c>
      <c r="I169" s="149">
        <f t="shared" si="2"/>
        <v>0</v>
      </c>
    </row>
    <row r="170" spans="1:9" ht="25.5" hidden="1" outlineLevel="1" x14ac:dyDescent="0.25">
      <c r="A170" s="89" t="s">
        <v>430</v>
      </c>
      <c r="B170" s="123" t="s">
        <v>761</v>
      </c>
      <c r="C170" s="123" t="s">
        <v>759</v>
      </c>
      <c r="D170" s="125" t="s">
        <v>826</v>
      </c>
      <c r="E170" s="123"/>
      <c r="F170" s="116">
        <f>Ведомственная!G170</f>
        <v>0</v>
      </c>
      <c r="G170" s="116">
        <f>Ведомственная!H170</f>
        <v>0</v>
      </c>
      <c r="H170" s="116">
        <f>Ведомственная!I170</f>
        <v>0</v>
      </c>
      <c r="I170" s="149">
        <f t="shared" si="2"/>
        <v>0</v>
      </c>
    </row>
    <row r="171" spans="1:9" ht="25.5" hidden="1" outlineLevel="1" x14ac:dyDescent="0.25">
      <c r="A171" s="76" t="s">
        <v>379</v>
      </c>
      <c r="B171" s="77" t="s">
        <v>761</v>
      </c>
      <c r="C171" s="77" t="s">
        <v>759</v>
      </c>
      <c r="D171" s="124" t="s">
        <v>826</v>
      </c>
      <c r="E171" s="77" t="s">
        <v>61</v>
      </c>
      <c r="F171" s="116">
        <f>Ведомственная!G171</f>
        <v>0</v>
      </c>
      <c r="G171" s="116">
        <f>Ведомственная!H171</f>
        <v>0</v>
      </c>
      <c r="H171" s="116">
        <f>Ведомственная!I171</f>
        <v>0</v>
      </c>
      <c r="I171" s="149">
        <f t="shared" si="2"/>
        <v>0</v>
      </c>
    </row>
    <row r="172" spans="1:9" ht="25.5" hidden="1" x14ac:dyDescent="0.25">
      <c r="A172" s="87" t="s">
        <v>431</v>
      </c>
      <c r="B172" s="110" t="s">
        <v>761</v>
      </c>
      <c r="C172" s="110" t="s">
        <v>761</v>
      </c>
      <c r="D172" s="111" t="s">
        <v>775</v>
      </c>
      <c r="E172" s="110"/>
      <c r="F172" s="112">
        <f>Ведомственная!G172</f>
        <v>0</v>
      </c>
      <c r="G172" s="112">
        <f>Ведомственная!H172</f>
        <v>0</v>
      </c>
      <c r="H172" s="112">
        <f>Ведомственная!I172</f>
        <v>0</v>
      </c>
      <c r="I172" s="149">
        <f t="shared" si="2"/>
        <v>0</v>
      </c>
    </row>
    <row r="173" spans="1:9" ht="51" hidden="1" outlineLevel="1" x14ac:dyDescent="0.25">
      <c r="A173" s="113" t="s">
        <v>456</v>
      </c>
      <c r="B173" s="114" t="s">
        <v>761</v>
      </c>
      <c r="C173" s="114" t="s">
        <v>761</v>
      </c>
      <c r="D173" s="115" t="s">
        <v>605</v>
      </c>
      <c r="E173" s="114"/>
      <c r="F173" s="116">
        <f>Ведомственная!G173</f>
        <v>0</v>
      </c>
      <c r="G173" s="116">
        <f>Ведомственная!H173</f>
        <v>0</v>
      </c>
      <c r="H173" s="116">
        <f>Ведомственная!I173</f>
        <v>0</v>
      </c>
      <c r="I173" s="149">
        <f t="shared" si="2"/>
        <v>0</v>
      </c>
    </row>
    <row r="174" spans="1:9" ht="38.25" hidden="1" outlineLevel="1" x14ac:dyDescent="0.25">
      <c r="A174" s="117" t="s">
        <v>412</v>
      </c>
      <c r="B174" s="118" t="s">
        <v>761</v>
      </c>
      <c r="C174" s="118" t="s">
        <v>761</v>
      </c>
      <c r="D174" s="119" t="s">
        <v>803</v>
      </c>
      <c r="E174" s="118"/>
      <c r="F174" s="116">
        <f>Ведомственная!G174</f>
        <v>0</v>
      </c>
      <c r="G174" s="116">
        <f>Ведомственная!H174</f>
        <v>0</v>
      </c>
      <c r="H174" s="116">
        <f>Ведомственная!I174</f>
        <v>0</v>
      </c>
      <c r="I174" s="149">
        <f t="shared" si="2"/>
        <v>0</v>
      </c>
    </row>
    <row r="175" spans="1:9" ht="38.25" hidden="1" outlineLevel="1" x14ac:dyDescent="0.25">
      <c r="A175" s="120" t="s">
        <v>413</v>
      </c>
      <c r="B175" s="121" t="s">
        <v>761</v>
      </c>
      <c r="C175" s="121" t="s">
        <v>761</v>
      </c>
      <c r="D175" s="122" t="s">
        <v>804</v>
      </c>
      <c r="E175" s="121"/>
      <c r="F175" s="116">
        <f>Ведомственная!G175</f>
        <v>0</v>
      </c>
      <c r="G175" s="116">
        <f>Ведомственная!H175</f>
        <v>0</v>
      </c>
      <c r="H175" s="116">
        <f>Ведомственная!I175</f>
        <v>0</v>
      </c>
      <c r="I175" s="149">
        <f t="shared" si="2"/>
        <v>0</v>
      </c>
    </row>
    <row r="176" spans="1:9" ht="38.25" hidden="1" outlineLevel="1" x14ac:dyDescent="0.25">
      <c r="A176" s="89" t="s">
        <v>433</v>
      </c>
      <c r="B176" s="123" t="s">
        <v>761</v>
      </c>
      <c r="C176" s="123" t="s">
        <v>761</v>
      </c>
      <c r="D176" s="125" t="s">
        <v>827</v>
      </c>
      <c r="E176" s="123"/>
      <c r="F176" s="116">
        <f>Ведомственная!G176</f>
        <v>0</v>
      </c>
      <c r="G176" s="116">
        <f>Ведомственная!H176</f>
        <v>0</v>
      </c>
      <c r="H176" s="116">
        <f>Ведомственная!I176</f>
        <v>0</v>
      </c>
      <c r="I176" s="149">
        <f t="shared" si="2"/>
        <v>0</v>
      </c>
    </row>
    <row r="177" spans="1:9" ht="38.25" hidden="1" outlineLevel="1" x14ac:dyDescent="0.25">
      <c r="A177" s="76" t="s">
        <v>432</v>
      </c>
      <c r="B177" s="77" t="s">
        <v>761</v>
      </c>
      <c r="C177" s="77" t="s">
        <v>761</v>
      </c>
      <c r="D177" s="124" t="s">
        <v>827</v>
      </c>
      <c r="E177" s="77" t="s">
        <v>262</v>
      </c>
      <c r="F177" s="116">
        <f>Ведомственная!G177</f>
        <v>0</v>
      </c>
      <c r="G177" s="116">
        <f>Ведомственная!H177</f>
        <v>0</v>
      </c>
      <c r="H177" s="116">
        <f>Ведомственная!I177</f>
        <v>0</v>
      </c>
      <c r="I177" s="149">
        <f t="shared" si="2"/>
        <v>0</v>
      </c>
    </row>
    <row r="178" spans="1:9" ht="25.5" hidden="1" outlineLevel="1" x14ac:dyDescent="0.25">
      <c r="A178" s="120" t="s">
        <v>467</v>
      </c>
      <c r="B178" s="121" t="s">
        <v>761</v>
      </c>
      <c r="C178" s="121" t="s">
        <v>761</v>
      </c>
      <c r="D178" s="122" t="s">
        <v>812</v>
      </c>
      <c r="E178" s="121"/>
      <c r="F178" s="116">
        <f>Ведомственная!G178</f>
        <v>0</v>
      </c>
      <c r="G178" s="116">
        <f>Ведомственная!H178</f>
        <v>0</v>
      </c>
      <c r="H178" s="116">
        <f>Ведомственная!I178</f>
        <v>0</v>
      </c>
      <c r="I178" s="149">
        <f t="shared" si="2"/>
        <v>0</v>
      </c>
    </row>
    <row r="179" spans="1:9" ht="38.25" hidden="1" outlineLevel="1" x14ac:dyDescent="0.25">
      <c r="A179" s="89" t="s">
        <v>433</v>
      </c>
      <c r="B179" s="123" t="s">
        <v>761</v>
      </c>
      <c r="C179" s="123" t="s">
        <v>761</v>
      </c>
      <c r="D179" s="125" t="s">
        <v>828</v>
      </c>
      <c r="E179" s="123"/>
      <c r="F179" s="116">
        <f>Ведомственная!G179</f>
        <v>0</v>
      </c>
      <c r="G179" s="116">
        <f>Ведомственная!H179</f>
        <v>0</v>
      </c>
      <c r="H179" s="116">
        <f>Ведомственная!I179</f>
        <v>0</v>
      </c>
      <c r="I179" s="149">
        <f t="shared" si="2"/>
        <v>0</v>
      </c>
    </row>
    <row r="180" spans="1:9" ht="38.25" hidden="1" outlineLevel="1" x14ac:dyDescent="0.25">
      <c r="A180" s="76" t="s">
        <v>432</v>
      </c>
      <c r="B180" s="77" t="s">
        <v>761</v>
      </c>
      <c r="C180" s="77" t="s">
        <v>761</v>
      </c>
      <c r="D180" s="124" t="s">
        <v>828</v>
      </c>
      <c r="E180" s="77" t="s">
        <v>262</v>
      </c>
      <c r="F180" s="116">
        <f>Ведомственная!G180</f>
        <v>0</v>
      </c>
      <c r="G180" s="116">
        <f>Ведомственная!H180</f>
        <v>0</v>
      </c>
      <c r="H180" s="116">
        <f>Ведомственная!I180</f>
        <v>0</v>
      </c>
      <c r="I180" s="149">
        <f t="shared" si="2"/>
        <v>0</v>
      </c>
    </row>
    <row r="181" spans="1:9" collapsed="1" x14ac:dyDescent="0.25">
      <c r="A181" s="73" t="s">
        <v>434</v>
      </c>
      <c r="B181" s="74" t="s">
        <v>762</v>
      </c>
      <c r="C181" s="74" t="s">
        <v>764</v>
      </c>
      <c r="D181" s="108" t="s">
        <v>775</v>
      </c>
      <c r="E181" s="74"/>
      <c r="F181" s="109">
        <f>Ведомственная!G181</f>
        <v>869.6</v>
      </c>
      <c r="G181" s="109">
        <f>Ведомственная!H181</f>
        <v>450</v>
      </c>
      <c r="H181" s="109">
        <f>Ведомственная!I181</f>
        <v>200</v>
      </c>
      <c r="I181" s="149">
        <f t="shared" si="2"/>
        <v>1519.6</v>
      </c>
    </row>
    <row r="182" spans="1:9" x14ac:dyDescent="0.25">
      <c r="A182" s="87" t="s">
        <v>435</v>
      </c>
      <c r="B182" s="110" t="s">
        <v>762</v>
      </c>
      <c r="C182" s="110" t="s">
        <v>757</v>
      </c>
      <c r="D182" s="111" t="s">
        <v>775</v>
      </c>
      <c r="E182" s="110"/>
      <c r="F182" s="112">
        <f>Ведомственная!G182</f>
        <v>869.6</v>
      </c>
      <c r="G182" s="112">
        <f>Ведомственная!H182</f>
        <v>450</v>
      </c>
      <c r="H182" s="112">
        <f>Ведомственная!I182</f>
        <v>200</v>
      </c>
      <c r="I182" s="149">
        <f t="shared" si="2"/>
        <v>1519.6</v>
      </c>
    </row>
    <row r="183" spans="1:9" ht="51" outlineLevel="1" x14ac:dyDescent="0.25">
      <c r="A183" s="113" t="s">
        <v>456</v>
      </c>
      <c r="B183" s="114" t="s">
        <v>762</v>
      </c>
      <c r="C183" s="114" t="s">
        <v>757</v>
      </c>
      <c r="D183" s="115" t="s">
        <v>605</v>
      </c>
      <c r="E183" s="114"/>
      <c r="F183" s="116">
        <f>Ведомственная!G183</f>
        <v>869.6</v>
      </c>
      <c r="G183" s="116">
        <f>Ведомственная!H183</f>
        <v>450</v>
      </c>
      <c r="H183" s="116">
        <f>Ведомственная!I183</f>
        <v>200</v>
      </c>
      <c r="I183" s="149">
        <f t="shared" si="2"/>
        <v>1519.6</v>
      </c>
    </row>
    <row r="184" spans="1:9" ht="38.25" outlineLevel="1" x14ac:dyDescent="0.25">
      <c r="A184" s="117" t="s">
        <v>436</v>
      </c>
      <c r="B184" s="118" t="s">
        <v>762</v>
      </c>
      <c r="C184" s="118" t="s">
        <v>757</v>
      </c>
      <c r="D184" s="119" t="s">
        <v>829</v>
      </c>
      <c r="E184" s="118"/>
      <c r="F184" s="116">
        <f>Ведомственная!G184</f>
        <v>869.6</v>
      </c>
      <c r="G184" s="116">
        <f>Ведомственная!H184</f>
        <v>450</v>
      </c>
      <c r="H184" s="116">
        <f>Ведомственная!I184</f>
        <v>200</v>
      </c>
      <c r="I184" s="149">
        <f t="shared" si="2"/>
        <v>1519.6</v>
      </c>
    </row>
    <row r="185" spans="1:9" ht="38.25" outlineLevel="1" x14ac:dyDescent="0.25">
      <c r="A185" s="120" t="s">
        <v>437</v>
      </c>
      <c r="B185" s="121" t="s">
        <v>762</v>
      </c>
      <c r="C185" s="121" t="s">
        <v>757</v>
      </c>
      <c r="D185" s="122" t="s">
        <v>830</v>
      </c>
      <c r="E185" s="121"/>
      <c r="F185" s="116">
        <f>Ведомственная!G185</f>
        <v>850.6</v>
      </c>
      <c r="G185" s="116">
        <f>Ведомственная!H185</f>
        <v>450</v>
      </c>
      <c r="H185" s="116">
        <f>Ведомственная!I185</f>
        <v>200</v>
      </c>
      <c r="I185" s="149">
        <f t="shared" si="2"/>
        <v>1500.6</v>
      </c>
    </row>
    <row r="186" spans="1:9" ht="25.5" outlineLevel="1" x14ac:dyDescent="0.25">
      <c r="A186" s="89" t="s">
        <v>439</v>
      </c>
      <c r="B186" s="123" t="s">
        <v>762</v>
      </c>
      <c r="C186" s="123" t="s">
        <v>757</v>
      </c>
      <c r="D186" s="125" t="s">
        <v>831</v>
      </c>
      <c r="E186" s="123"/>
      <c r="F186" s="116">
        <f>Ведомственная!G186</f>
        <v>850.6</v>
      </c>
      <c r="G186" s="116">
        <f>Ведомственная!H186</f>
        <v>450</v>
      </c>
      <c r="H186" s="116">
        <f>Ведомственная!I186</f>
        <v>200</v>
      </c>
      <c r="I186" s="149">
        <f t="shared" si="2"/>
        <v>1500.6</v>
      </c>
    </row>
    <row r="187" spans="1:9" ht="25.5" outlineLevel="1" x14ac:dyDescent="0.25">
      <c r="A187" s="76" t="s">
        <v>379</v>
      </c>
      <c r="B187" s="77" t="s">
        <v>762</v>
      </c>
      <c r="C187" s="77" t="s">
        <v>757</v>
      </c>
      <c r="D187" s="124" t="s">
        <v>831</v>
      </c>
      <c r="E187" s="77" t="s">
        <v>61</v>
      </c>
      <c r="F187" s="116">
        <f>Ведомственная!G187</f>
        <v>390</v>
      </c>
      <c r="G187" s="116">
        <f>Ведомственная!H187</f>
        <v>450</v>
      </c>
      <c r="H187" s="116">
        <f>Ведомственная!I187</f>
        <v>200</v>
      </c>
      <c r="I187" s="149">
        <f t="shared" si="2"/>
        <v>1040</v>
      </c>
    </row>
    <row r="188" spans="1:9" ht="25.5" outlineLevel="1" x14ac:dyDescent="0.25">
      <c r="A188" s="76" t="s">
        <v>388</v>
      </c>
      <c r="B188" s="77" t="s">
        <v>762</v>
      </c>
      <c r="C188" s="77" t="s">
        <v>757</v>
      </c>
      <c r="D188" s="124" t="s">
        <v>831</v>
      </c>
      <c r="E188" s="77" t="s">
        <v>154</v>
      </c>
      <c r="F188" s="116">
        <f>Ведомственная!G188</f>
        <v>460.6</v>
      </c>
      <c r="G188" s="116">
        <f>Ведомственная!H188</f>
        <v>0</v>
      </c>
      <c r="H188" s="116">
        <f>Ведомственная!I188</f>
        <v>0</v>
      </c>
      <c r="I188" s="149">
        <f t="shared" si="2"/>
        <v>460.6</v>
      </c>
    </row>
    <row r="189" spans="1:9" ht="25.5" hidden="1" outlineLevel="1" x14ac:dyDescent="0.25">
      <c r="A189" s="76" t="s">
        <v>381</v>
      </c>
      <c r="B189" s="77" t="s">
        <v>762</v>
      </c>
      <c r="C189" s="77" t="s">
        <v>757</v>
      </c>
      <c r="D189" s="124" t="s">
        <v>831</v>
      </c>
      <c r="E189" s="77" t="s">
        <v>159</v>
      </c>
      <c r="F189" s="116">
        <f>Ведомственная!G189</f>
        <v>0</v>
      </c>
      <c r="G189" s="116">
        <f>Ведомственная!H189</f>
        <v>0</v>
      </c>
      <c r="H189" s="116">
        <f>Ведомственная!I189</f>
        <v>0</v>
      </c>
      <c r="I189" s="149">
        <f t="shared" si="2"/>
        <v>0</v>
      </c>
    </row>
    <row r="190" spans="1:9" ht="51" hidden="1" outlineLevel="1" x14ac:dyDescent="0.25">
      <c r="A190" s="76" t="s">
        <v>464</v>
      </c>
      <c r="B190" s="77" t="s">
        <v>762</v>
      </c>
      <c r="C190" s="77" t="s">
        <v>757</v>
      </c>
      <c r="D190" s="126" t="s">
        <v>832</v>
      </c>
      <c r="E190" s="123"/>
      <c r="F190" s="116">
        <f>Ведомственная!G190</f>
        <v>0</v>
      </c>
      <c r="G190" s="116">
        <f>Ведомственная!H190</f>
        <v>0</v>
      </c>
      <c r="H190" s="116">
        <f>Ведомственная!I190</f>
        <v>0</v>
      </c>
      <c r="I190" s="149">
        <f t="shared" si="2"/>
        <v>0</v>
      </c>
    </row>
    <row r="191" spans="1:9" ht="25.5" hidden="1" outlineLevel="1" x14ac:dyDescent="0.25">
      <c r="A191" s="89" t="s">
        <v>439</v>
      </c>
      <c r="B191" s="77" t="s">
        <v>762</v>
      </c>
      <c r="C191" s="77" t="s">
        <v>757</v>
      </c>
      <c r="D191" s="126" t="s">
        <v>832</v>
      </c>
      <c r="E191" s="127" t="s">
        <v>61</v>
      </c>
      <c r="F191" s="116">
        <f>Ведомственная!G191</f>
        <v>0</v>
      </c>
      <c r="G191" s="116">
        <f>Ведомственная!H191</f>
        <v>0</v>
      </c>
      <c r="H191" s="116">
        <f>Ведомственная!I191</f>
        <v>0</v>
      </c>
      <c r="I191" s="149">
        <f t="shared" si="2"/>
        <v>0</v>
      </c>
    </row>
    <row r="192" spans="1:9" ht="25.5" hidden="1" outlineLevel="1" x14ac:dyDescent="0.25">
      <c r="A192" s="76" t="s">
        <v>388</v>
      </c>
      <c r="B192" s="77" t="s">
        <v>762</v>
      </c>
      <c r="C192" s="77" t="s">
        <v>757</v>
      </c>
      <c r="D192" s="126" t="s">
        <v>832</v>
      </c>
      <c r="E192" s="127" t="s">
        <v>154</v>
      </c>
      <c r="F192" s="116">
        <f>Ведомственная!G192</f>
        <v>0</v>
      </c>
      <c r="G192" s="116">
        <f>Ведомственная!H192</f>
        <v>0</v>
      </c>
      <c r="H192" s="116">
        <f>Ведомственная!I192</f>
        <v>0</v>
      </c>
      <c r="I192" s="149">
        <f t="shared" si="2"/>
        <v>0</v>
      </c>
    </row>
    <row r="193" spans="1:9" ht="25.5" hidden="1" outlineLevel="1" x14ac:dyDescent="0.25">
      <c r="A193" s="76" t="s">
        <v>465</v>
      </c>
      <c r="B193" s="127" t="s">
        <v>762</v>
      </c>
      <c r="C193" s="127" t="s">
        <v>757</v>
      </c>
      <c r="D193" s="126" t="s">
        <v>833</v>
      </c>
      <c r="E193" s="77"/>
      <c r="F193" s="116">
        <f>Ведомственная!G193</f>
        <v>0</v>
      </c>
      <c r="G193" s="116">
        <f>Ведомственная!H193</f>
        <v>0</v>
      </c>
      <c r="H193" s="116">
        <f>Ведомственная!I193</f>
        <v>0</v>
      </c>
      <c r="I193" s="149">
        <f t="shared" si="2"/>
        <v>0</v>
      </c>
    </row>
    <row r="194" spans="1:9" ht="25.5" hidden="1" outlineLevel="1" x14ac:dyDescent="0.25">
      <c r="A194" s="89" t="s">
        <v>439</v>
      </c>
      <c r="B194" s="127" t="s">
        <v>762</v>
      </c>
      <c r="C194" s="127" t="s">
        <v>757</v>
      </c>
      <c r="D194" s="126" t="s">
        <v>833</v>
      </c>
      <c r="E194" s="127" t="s">
        <v>61</v>
      </c>
      <c r="F194" s="116">
        <f>Ведомственная!G194</f>
        <v>0</v>
      </c>
      <c r="G194" s="116">
        <f>Ведомственная!H194</f>
        <v>0</v>
      </c>
      <c r="H194" s="116">
        <f>Ведомственная!I194</f>
        <v>0</v>
      </c>
      <c r="I194" s="149">
        <f t="shared" si="2"/>
        <v>0</v>
      </c>
    </row>
    <row r="195" spans="1:9" ht="38.25" outlineLevel="1" x14ac:dyDescent="0.25">
      <c r="A195" s="120" t="s">
        <v>446</v>
      </c>
      <c r="B195" s="121" t="s">
        <v>762</v>
      </c>
      <c r="C195" s="121" t="s">
        <v>757</v>
      </c>
      <c r="D195" s="122" t="s">
        <v>834</v>
      </c>
      <c r="E195" s="121"/>
      <c r="F195" s="116">
        <f>Ведомственная!G195</f>
        <v>19</v>
      </c>
      <c r="G195" s="116">
        <f>Ведомственная!H195</f>
        <v>0</v>
      </c>
      <c r="H195" s="116">
        <f>Ведомственная!I195</f>
        <v>0</v>
      </c>
      <c r="I195" s="149">
        <f t="shared" si="2"/>
        <v>19</v>
      </c>
    </row>
    <row r="196" spans="1:9" ht="38.25" outlineLevel="1" x14ac:dyDescent="0.25">
      <c r="A196" s="89" t="s">
        <v>438</v>
      </c>
      <c r="B196" s="128" t="s">
        <v>762</v>
      </c>
      <c r="C196" s="128" t="s">
        <v>757</v>
      </c>
      <c r="D196" s="129" t="s">
        <v>835</v>
      </c>
      <c r="E196" s="128"/>
      <c r="F196" s="116">
        <f>Ведомственная!G196</f>
        <v>19</v>
      </c>
      <c r="G196" s="116">
        <f>Ведомственная!H196</f>
        <v>0</v>
      </c>
      <c r="H196" s="116">
        <f>Ведомственная!I196</f>
        <v>0</v>
      </c>
      <c r="I196" s="149">
        <f t="shared" si="2"/>
        <v>19</v>
      </c>
    </row>
    <row r="197" spans="1:9" ht="25.5" outlineLevel="1" x14ac:dyDescent="0.25">
      <c r="A197" s="76" t="s">
        <v>379</v>
      </c>
      <c r="B197" s="127" t="s">
        <v>762</v>
      </c>
      <c r="C197" s="127" t="s">
        <v>757</v>
      </c>
      <c r="D197" s="126" t="s">
        <v>835</v>
      </c>
      <c r="E197" s="127" t="s">
        <v>61</v>
      </c>
      <c r="F197" s="116">
        <f>Ведомственная!G197</f>
        <v>19</v>
      </c>
      <c r="G197" s="116">
        <f>Ведомственная!H197</f>
        <v>0</v>
      </c>
      <c r="H197" s="116">
        <f>Ведомственная!I197</f>
        <v>0</v>
      </c>
      <c r="I197" s="149">
        <f t="shared" si="2"/>
        <v>19</v>
      </c>
    </row>
    <row r="198" spans="1:9" x14ac:dyDescent="0.25">
      <c r="A198" s="73" t="s">
        <v>440</v>
      </c>
      <c r="B198" s="74" t="s">
        <v>25</v>
      </c>
      <c r="C198" s="74" t="s">
        <v>764</v>
      </c>
      <c r="D198" s="108" t="s">
        <v>775</v>
      </c>
      <c r="E198" s="74"/>
      <c r="F198" s="109">
        <f>Ведомственная!G198</f>
        <v>284</v>
      </c>
      <c r="G198" s="109">
        <f>Ведомственная!H198</f>
        <v>350</v>
      </c>
      <c r="H198" s="109">
        <f>Ведомственная!I198</f>
        <v>290</v>
      </c>
      <c r="I198" s="149">
        <f t="shared" si="2"/>
        <v>924</v>
      </c>
    </row>
    <row r="199" spans="1:9" x14ac:dyDescent="0.25">
      <c r="A199" s="87" t="s">
        <v>441</v>
      </c>
      <c r="B199" s="110" t="s">
        <v>25</v>
      </c>
      <c r="C199" s="110" t="s">
        <v>757</v>
      </c>
      <c r="D199" s="111" t="s">
        <v>775</v>
      </c>
      <c r="E199" s="110"/>
      <c r="F199" s="112">
        <f>Ведомственная!G199</f>
        <v>284</v>
      </c>
      <c r="G199" s="112">
        <f>Ведомственная!H199</f>
        <v>350</v>
      </c>
      <c r="H199" s="112">
        <f>Ведомственная!I199</f>
        <v>290</v>
      </c>
      <c r="I199" s="149">
        <f t="shared" si="2"/>
        <v>924</v>
      </c>
    </row>
    <row r="200" spans="1:9" ht="51" outlineLevel="1" x14ac:dyDescent="0.25">
      <c r="A200" s="113" t="s">
        <v>456</v>
      </c>
      <c r="B200" s="114" t="s">
        <v>25</v>
      </c>
      <c r="C200" s="114" t="s">
        <v>757</v>
      </c>
      <c r="D200" s="115" t="s">
        <v>605</v>
      </c>
      <c r="E200" s="114"/>
      <c r="F200" s="116">
        <f>Ведомственная!G200</f>
        <v>284</v>
      </c>
      <c r="G200" s="116">
        <f>Ведомственная!H200</f>
        <v>350</v>
      </c>
      <c r="H200" s="116">
        <f>Ведомственная!I200</f>
        <v>290</v>
      </c>
      <c r="I200" s="149">
        <f t="shared" si="2"/>
        <v>924</v>
      </c>
    </row>
    <row r="201" spans="1:9" ht="25.5" outlineLevel="1" x14ac:dyDescent="0.25">
      <c r="A201" s="117" t="s">
        <v>375</v>
      </c>
      <c r="B201" s="118" t="s">
        <v>25</v>
      </c>
      <c r="C201" s="118" t="s">
        <v>757</v>
      </c>
      <c r="D201" s="119" t="s">
        <v>772</v>
      </c>
      <c r="E201" s="118"/>
      <c r="F201" s="116">
        <f>Ведомственная!G201</f>
        <v>284</v>
      </c>
      <c r="G201" s="116">
        <f>Ведомственная!H201</f>
        <v>350</v>
      </c>
      <c r="H201" s="116">
        <f>Ведомственная!I201</f>
        <v>290</v>
      </c>
      <c r="I201" s="149">
        <f t="shared" si="2"/>
        <v>924</v>
      </c>
    </row>
    <row r="202" spans="1:9" ht="25.5" outlineLevel="1" x14ac:dyDescent="0.25">
      <c r="A202" s="120" t="s">
        <v>384</v>
      </c>
      <c r="B202" s="121" t="s">
        <v>25</v>
      </c>
      <c r="C202" s="121" t="s">
        <v>757</v>
      </c>
      <c r="D202" s="122" t="s">
        <v>609</v>
      </c>
      <c r="E202" s="121"/>
      <c r="F202" s="116">
        <f>Ведомственная!G202</f>
        <v>284</v>
      </c>
      <c r="G202" s="116">
        <f>Ведомственная!H202</f>
        <v>350</v>
      </c>
      <c r="H202" s="116">
        <f>Ведомственная!I202</f>
        <v>290</v>
      </c>
      <c r="I202" s="149">
        <f t="shared" si="2"/>
        <v>924</v>
      </c>
    </row>
    <row r="203" spans="1:9" ht="25.5" outlineLevel="1" x14ac:dyDescent="0.25">
      <c r="A203" s="89" t="s">
        <v>459</v>
      </c>
      <c r="B203" s="123" t="s">
        <v>25</v>
      </c>
      <c r="C203" s="123" t="s">
        <v>757</v>
      </c>
      <c r="D203" s="125" t="s">
        <v>610</v>
      </c>
      <c r="E203" s="123"/>
      <c r="F203" s="116">
        <f>Ведомственная!G203</f>
        <v>284</v>
      </c>
      <c r="G203" s="116">
        <f>Ведомственная!H203</f>
        <v>350</v>
      </c>
      <c r="H203" s="116">
        <f>Ведомственная!I203</f>
        <v>290</v>
      </c>
      <c r="I203" s="149">
        <f t="shared" si="2"/>
        <v>924</v>
      </c>
    </row>
    <row r="204" spans="1:9" ht="25.5" outlineLevel="1" x14ac:dyDescent="0.25">
      <c r="A204" s="76" t="s">
        <v>380</v>
      </c>
      <c r="B204" s="77" t="s">
        <v>25</v>
      </c>
      <c r="C204" s="77" t="s">
        <v>757</v>
      </c>
      <c r="D204" s="124" t="s">
        <v>610</v>
      </c>
      <c r="E204" s="77" t="s">
        <v>153</v>
      </c>
      <c r="F204" s="116">
        <f>Ведомственная!G204</f>
        <v>284</v>
      </c>
      <c r="G204" s="116">
        <f>Ведомственная!H204</f>
        <v>350</v>
      </c>
      <c r="H204" s="116">
        <f>Ведомственная!I204</f>
        <v>290</v>
      </c>
      <c r="I204" s="149">
        <f t="shared" si="2"/>
        <v>924</v>
      </c>
    </row>
    <row r="205" spans="1:9" hidden="1" x14ac:dyDescent="0.25">
      <c r="A205" s="87" t="s">
        <v>442</v>
      </c>
      <c r="B205" s="110" t="s">
        <v>25</v>
      </c>
      <c r="C205" s="110" t="s">
        <v>759</v>
      </c>
      <c r="D205" s="111" t="s">
        <v>775</v>
      </c>
      <c r="E205" s="110"/>
      <c r="F205" s="112">
        <f>Ведомственная!G205</f>
        <v>0</v>
      </c>
      <c r="G205" s="112">
        <f>Ведомственная!H205</f>
        <v>0</v>
      </c>
      <c r="H205" s="112">
        <f>Ведомственная!I205</f>
        <v>0</v>
      </c>
      <c r="I205" s="149">
        <f t="shared" ref="I205:I236" si="3">F205+G205+H205</f>
        <v>0</v>
      </c>
    </row>
    <row r="206" spans="1:9" ht="51" hidden="1" outlineLevel="1" x14ac:dyDescent="0.25">
      <c r="A206" s="113" t="s">
        <v>456</v>
      </c>
      <c r="B206" s="114" t="s">
        <v>25</v>
      </c>
      <c r="C206" s="114" t="s">
        <v>759</v>
      </c>
      <c r="D206" s="115" t="s">
        <v>605</v>
      </c>
      <c r="E206" s="114"/>
      <c r="F206" s="116">
        <f>Ведомственная!G206</f>
        <v>0</v>
      </c>
      <c r="G206" s="116">
        <f>Ведомственная!H206</f>
        <v>0</v>
      </c>
      <c r="H206" s="116">
        <f>Ведомственная!I206</f>
        <v>0</v>
      </c>
      <c r="I206" s="149">
        <f t="shared" si="3"/>
        <v>0</v>
      </c>
    </row>
    <row r="207" spans="1:9" ht="25.5" hidden="1" outlineLevel="1" x14ac:dyDescent="0.25">
      <c r="A207" s="117" t="s">
        <v>375</v>
      </c>
      <c r="B207" s="118" t="s">
        <v>25</v>
      </c>
      <c r="C207" s="118" t="s">
        <v>759</v>
      </c>
      <c r="D207" s="119" t="s">
        <v>772</v>
      </c>
      <c r="E207" s="118"/>
      <c r="F207" s="116">
        <f>Ведомственная!G207</f>
        <v>0</v>
      </c>
      <c r="G207" s="116">
        <f>Ведомственная!H207</f>
        <v>0</v>
      </c>
      <c r="H207" s="116">
        <f>Ведомственная!I207</f>
        <v>0</v>
      </c>
      <c r="I207" s="149">
        <f t="shared" si="3"/>
        <v>0</v>
      </c>
    </row>
    <row r="208" spans="1:9" ht="25.5" hidden="1" outlineLevel="1" x14ac:dyDescent="0.25">
      <c r="A208" s="120" t="s">
        <v>384</v>
      </c>
      <c r="B208" s="121" t="s">
        <v>25</v>
      </c>
      <c r="C208" s="121" t="s">
        <v>759</v>
      </c>
      <c r="D208" s="122" t="s">
        <v>609</v>
      </c>
      <c r="E208" s="121"/>
      <c r="F208" s="116">
        <f>Ведомственная!G208</f>
        <v>0</v>
      </c>
      <c r="G208" s="116">
        <f>Ведомственная!H208</f>
        <v>0</v>
      </c>
      <c r="H208" s="116">
        <f>Ведомственная!I208</f>
        <v>0</v>
      </c>
      <c r="I208" s="149">
        <f t="shared" si="3"/>
        <v>0</v>
      </c>
    </row>
    <row r="209" spans="1:9" ht="38.25" hidden="1" outlineLevel="1" x14ac:dyDescent="0.25">
      <c r="A209" s="89" t="s">
        <v>443</v>
      </c>
      <c r="B209" s="123" t="s">
        <v>25</v>
      </c>
      <c r="C209" s="123" t="s">
        <v>759</v>
      </c>
      <c r="D209" s="125" t="s">
        <v>836</v>
      </c>
      <c r="E209" s="123"/>
      <c r="F209" s="116">
        <f>Ведомственная!G209</f>
        <v>0</v>
      </c>
      <c r="G209" s="116">
        <f>Ведомственная!H209</f>
        <v>0</v>
      </c>
      <c r="H209" s="116">
        <f>Ведомственная!I209</f>
        <v>0</v>
      </c>
      <c r="I209" s="149">
        <f t="shared" si="3"/>
        <v>0</v>
      </c>
    </row>
    <row r="210" spans="1:9" ht="25.5" hidden="1" outlineLevel="1" x14ac:dyDescent="0.25">
      <c r="A210" s="76" t="s">
        <v>380</v>
      </c>
      <c r="B210" s="77" t="s">
        <v>25</v>
      </c>
      <c r="C210" s="77" t="s">
        <v>759</v>
      </c>
      <c r="D210" s="124" t="s">
        <v>836</v>
      </c>
      <c r="E210" s="77" t="s">
        <v>153</v>
      </c>
      <c r="F210" s="116">
        <f>Ведомственная!G210</f>
        <v>0</v>
      </c>
      <c r="G210" s="116">
        <f>Ведомственная!H210</f>
        <v>0</v>
      </c>
      <c r="H210" s="116">
        <f>Ведомственная!I210</f>
        <v>0</v>
      </c>
      <c r="I210" s="149">
        <f t="shared" si="3"/>
        <v>0</v>
      </c>
    </row>
    <row r="211" spans="1:9" hidden="1" x14ac:dyDescent="0.25">
      <c r="A211" s="73" t="s">
        <v>444</v>
      </c>
      <c r="B211" s="74" t="s">
        <v>26</v>
      </c>
      <c r="C211" s="74" t="s">
        <v>764</v>
      </c>
      <c r="D211" s="108" t="s">
        <v>775</v>
      </c>
      <c r="E211" s="74"/>
      <c r="F211" s="109">
        <f>Ведомственная!G211</f>
        <v>0</v>
      </c>
      <c r="G211" s="109">
        <f>Ведомственная!H211</f>
        <v>0</v>
      </c>
      <c r="H211" s="109">
        <f>Ведомственная!I211</f>
        <v>0</v>
      </c>
      <c r="I211" s="149">
        <f t="shared" si="3"/>
        <v>0</v>
      </c>
    </row>
    <row r="212" spans="1:9" hidden="1" x14ac:dyDescent="0.25">
      <c r="A212" s="87" t="s">
        <v>445</v>
      </c>
      <c r="B212" s="110" t="s">
        <v>26</v>
      </c>
      <c r="C212" s="110" t="s">
        <v>757</v>
      </c>
      <c r="D212" s="111" t="s">
        <v>775</v>
      </c>
      <c r="E212" s="110"/>
      <c r="F212" s="112">
        <f>Ведомственная!G212</f>
        <v>0</v>
      </c>
      <c r="G212" s="112">
        <f>Ведомственная!H212</f>
        <v>0</v>
      </c>
      <c r="H212" s="112">
        <f>Ведомственная!I212</f>
        <v>0</v>
      </c>
      <c r="I212" s="149">
        <f t="shared" si="3"/>
        <v>0</v>
      </c>
    </row>
    <row r="213" spans="1:9" ht="51" hidden="1" outlineLevel="1" x14ac:dyDescent="0.25">
      <c r="A213" s="113" t="s">
        <v>456</v>
      </c>
      <c r="B213" s="114" t="s">
        <v>26</v>
      </c>
      <c r="C213" s="114" t="s">
        <v>757</v>
      </c>
      <c r="D213" s="115" t="s">
        <v>605</v>
      </c>
      <c r="E213" s="114"/>
      <c r="F213" s="116">
        <f>Ведомственная!G213</f>
        <v>0</v>
      </c>
      <c r="G213" s="116">
        <f>Ведомственная!H213</f>
        <v>0</v>
      </c>
      <c r="H213" s="116">
        <f>Ведомственная!I213</f>
        <v>0</v>
      </c>
      <c r="I213" s="149">
        <f t="shared" si="3"/>
        <v>0</v>
      </c>
    </row>
    <row r="214" spans="1:9" ht="38.25" hidden="1" outlineLevel="1" x14ac:dyDescent="0.25">
      <c r="A214" s="117" t="s">
        <v>436</v>
      </c>
      <c r="B214" s="118" t="s">
        <v>26</v>
      </c>
      <c r="C214" s="118" t="s">
        <v>757</v>
      </c>
      <c r="D214" s="119" t="s">
        <v>829</v>
      </c>
      <c r="E214" s="118"/>
      <c r="F214" s="116">
        <f>Ведомственная!G214</f>
        <v>0</v>
      </c>
      <c r="G214" s="116">
        <f>Ведомственная!H214</f>
        <v>0</v>
      </c>
      <c r="H214" s="116">
        <f>Ведомственная!I214</f>
        <v>0</v>
      </c>
      <c r="I214" s="149">
        <f t="shared" si="3"/>
        <v>0</v>
      </c>
    </row>
    <row r="215" spans="1:9" ht="38.25" hidden="1" outlineLevel="1" x14ac:dyDescent="0.25">
      <c r="A215" s="120" t="s">
        <v>446</v>
      </c>
      <c r="B215" s="121" t="s">
        <v>26</v>
      </c>
      <c r="C215" s="121" t="s">
        <v>757</v>
      </c>
      <c r="D215" s="122" t="s">
        <v>834</v>
      </c>
      <c r="E215" s="121"/>
      <c r="F215" s="116">
        <f>Ведомственная!G215</f>
        <v>0</v>
      </c>
      <c r="G215" s="116">
        <f>Ведомственная!H215</f>
        <v>0</v>
      </c>
      <c r="H215" s="116">
        <f>Ведомственная!I215</f>
        <v>0</v>
      </c>
      <c r="I215" s="149">
        <f t="shared" si="3"/>
        <v>0</v>
      </c>
    </row>
    <row r="216" spans="1:9" ht="25.5" hidden="1" outlineLevel="1" x14ac:dyDescent="0.25">
      <c r="A216" s="89" t="s">
        <v>447</v>
      </c>
      <c r="B216" s="123" t="s">
        <v>26</v>
      </c>
      <c r="C216" s="123" t="s">
        <v>757</v>
      </c>
      <c r="D216" s="125" t="s">
        <v>837</v>
      </c>
      <c r="E216" s="123"/>
      <c r="F216" s="116">
        <f>Ведомственная!G216</f>
        <v>0</v>
      </c>
      <c r="G216" s="116">
        <f>Ведомственная!H216</f>
        <v>0</v>
      </c>
      <c r="H216" s="116">
        <f>Ведомственная!I216</f>
        <v>0</v>
      </c>
      <c r="I216" s="149">
        <f t="shared" si="3"/>
        <v>0</v>
      </c>
    </row>
    <row r="217" spans="1:9" ht="25.5" hidden="1" outlineLevel="1" x14ac:dyDescent="0.25">
      <c r="A217" s="76" t="s">
        <v>379</v>
      </c>
      <c r="B217" s="77" t="s">
        <v>26</v>
      </c>
      <c r="C217" s="77" t="s">
        <v>757</v>
      </c>
      <c r="D217" s="124" t="s">
        <v>837</v>
      </c>
      <c r="E217" s="77" t="s">
        <v>61</v>
      </c>
      <c r="F217" s="116">
        <f>Ведомственная!G217</f>
        <v>0</v>
      </c>
      <c r="G217" s="116">
        <f>Ведомственная!H217</f>
        <v>0</v>
      </c>
      <c r="H217" s="116">
        <f>Ведомственная!I217</f>
        <v>0</v>
      </c>
      <c r="I217" s="149">
        <f t="shared" si="3"/>
        <v>0</v>
      </c>
    </row>
    <row r="218" spans="1:9" hidden="1" x14ac:dyDescent="0.25">
      <c r="A218" s="87" t="s">
        <v>462</v>
      </c>
      <c r="B218" s="110" t="s">
        <v>26</v>
      </c>
      <c r="C218" s="110" t="s">
        <v>758</v>
      </c>
      <c r="D218" s="111" t="s">
        <v>775</v>
      </c>
      <c r="E218" s="110"/>
      <c r="F218" s="112">
        <f>Ведомственная!G218</f>
        <v>0</v>
      </c>
      <c r="G218" s="112">
        <f>Ведомственная!H218</f>
        <v>0</v>
      </c>
      <c r="H218" s="112">
        <f>Ведомственная!I218</f>
        <v>0</v>
      </c>
      <c r="I218" s="149">
        <f t="shared" si="3"/>
        <v>0</v>
      </c>
    </row>
    <row r="219" spans="1:9" ht="51" hidden="1" outlineLevel="1" x14ac:dyDescent="0.25">
      <c r="A219" s="113" t="s">
        <v>456</v>
      </c>
      <c r="B219" s="114" t="s">
        <v>26</v>
      </c>
      <c r="C219" s="114" t="s">
        <v>758</v>
      </c>
      <c r="D219" s="115" t="s">
        <v>605</v>
      </c>
      <c r="E219" s="114"/>
      <c r="F219" s="116">
        <f>Ведомственная!G219</f>
        <v>0</v>
      </c>
      <c r="G219" s="116">
        <f>Ведомственная!H219</f>
        <v>0</v>
      </c>
      <c r="H219" s="116">
        <f>Ведомственная!I219</f>
        <v>0</v>
      </c>
      <c r="I219" s="149">
        <f t="shared" si="3"/>
        <v>0</v>
      </c>
    </row>
    <row r="220" spans="1:9" ht="38.25" hidden="1" outlineLevel="1" x14ac:dyDescent="0.25">
      <c r="A220" s="117" t="s">
        <v>436</v>
      </c>
      <c r="B220" s="118" t="s">
        <v>26</v>
      </c>
      <c r="C220" s="118" t="s">
        <v>758</v>
      </c>
      <c r="D220" s="119" t="s">
        <v>829</v>
      </c>
      <c r="E220" s="118"/>
      <c r="F220" s="116">
        <f>Ведомственная!G220</f>
        <v>0</v>
      </c>
      <c r="G220" s="116">
        <f>Ведомственная!H220</f>
        <v>0</v>
      </c>
      <c r="H220" s="116">
        <f>Ведомственная!I220</f>
        <v>0</v>
      </c>
      <c r="I220" s="149">
        <f t="shared" si="3"/>
        <v>0</v>
      </c>
    </row>
    <row r="221" spans="1:9" ht="38.25" hidden="1" outlineLevel="1" x14ac:dyDescent="0.25">
      <c r="A221" s="120" t="s">
        <v>446</v>
      </c>
      <c r="B221" s="121" t="s">
        <v>26</v>
      </c>
      <c r="C221" s="121" t="s">
        <v>758</v>
      </c>
      <c r="D221" s="122" t="s">
        <v>834</v>
      </c>
      <c r="E221" s="121"/>
      <c r="F221" s="116">
        <f>Ведомственная!G221</f>
        <v>0</v>
      </c>
      <c r="G221" s="116">
        <f>Ведомственная!H221</f>
        <v>0</v>
      </c>
      <c r="H221" s="116">
        <f>Ведомственная!I221</f>
        <v>0</v>
      </c>
      <c r="I221" s="149">
        <f t="shared" si="3"/>
        <v>0</v>
      </c>
    </row>
    <row r="222" spans="1:9" ht="38.25" hidden="1" outlineLevel="1" x14ac:dyDescent="0.25">
      <c r="A222" s="89" t="s">
        <v>463</v>
      </c>
      <c r="B222" s="123" t="s">
        <v>26</v>
      </c>
      <c r="C222" s="123" t="s">
        <v>758</v>
      </c>
      <c r="D222" s="126" t="s">
        <v>838</v>
      </c>
      <c r="E222" s="123"/>
      <c r="F222" s="116">
        <f>Ведомственная!G222</f>
        <v>0</v>
      </c>
      <c r="G222" s="116">
        <f>Ведомственная!H222</f>
        <v>0</v>
      </c>
      <c r="H222" s="116">
        <f>Ведомственная!I222</f>
        <v>0</v>
      </c>
      <c r="I222" s="149">
        <f t="shared" si="3"/>
        <v>0</v>
      </c>
    </row>
    <row r="223" spans="1:9" ht="25.5" hidden="1" outlineLevel="1" x14ac:dyDescent="0.25">
      <c r="A223" s="76" t="s">
        <v>379</v>
      </c>
      <c r="B223" s="77" t="s">
        <v>26</v>
      </c>
      <c r="C223" s="77" t="s">
        <v>758</v>
      </c>
      <c r="D223" s="126" t="s">
        <v>838</v>
      </c>
      <c r="E223" s="127" t="s">
        <v>61</v>
      </c>
      <c r="F223" s="116">
        <f>Ведомственная!G223</f>
        <v>0</v>
      </c>
      <c r="G223" s="116">
        <f>Ведомственная!H223</f>
        <v>0</v>
      </c>
      <c r="H223" s="116">
        <f>Ведомственная!I223</f>
        <v>0</v>
      </c>
      <c r="I223" s="149">
        <f t="shared" si="3"/>
        <v>0</v>
      </c>
    </row>
    <row r="224" spans="1:9" ht="25.5" hidden="1" x14ac:dyDescent="0.25">
      <c r="A224" s="73" t="s">
        <v>448</v>
      </c>
      <c r="B224" s="74" t="s">
        <v>28</v>
      </c>
      <c r="C224" s="74" t="s">
        <v>764</v>
      </c>
      <c r="D224" s="108" t="s">
        <v>775</v>
      </c>
      <c r="E224" s="74"/>
      <c r="F224" s="109">
        <f>Ведомственная!G224</f>
        <v>0</v>
      </c>
      <c r="G224" s="109">
        <f>Ведомственная!H224</f>
        <v>0</v>
      </c>
      <c r="H224" s="109">
        <f>Ведомственная!I224</f>
        <v>0</v>
      </c>
      <c r="I224" s="149">
        <f t="shared" si="3"/>
        <v>0</v>
      </c>
    </row>
    <row r="225" spans="1:9" ht="25.5" hidden="1" x14ac:dyDescent="0.25">
      <c r="A225" s="87" t="s">
        <v>449</v>
      </c>
      <c r="B225" s="110" t="s">
        <v>28</v>
      </c>
      <c r="C225" s="110" t="s">
        <v>757</v>
      </c>
      <c r="D225" s="111" t="s">
        <v>775</v>
      </c>
      <c r="E225" s="110"/>
      <c r="F225" s="112">
        <f>Ведомственная!G225</f>
        <v>0</v>
      </c>
      <c r="G225" s="112">
        <f>Ведомственная!H225</f>
        <v>0</v>
      </c>
      <c r="H225" s="112">
        <f>Ведомственная!I225</f>
        <v>0</v>
      </c>
      <c r="I225" s="149">
        <f t="shared" si="3"/>
        <v>0</v>
      </c>
    </row>
    <row r="226" spans="1:9" ht="51" hidden="1" outlineLevel="1" x14ac:dyDescent="0.25">
      <c r="A226" s="113" t="s">
        <v>456</v>
      </c>
      <c r="B226" s="114" t="s">
        <v>28</v>
      </c>
      <c r="C226" s="114" t="s">
        <v>757</v>
      </c>
      <c r="D226" s="115" t="s">
        <v>605</v>
      </c>
      <c r="E226" s="114"/>
      <c r="F226" s="116">
        <f>Ведомственная!G226</f>
        <v>0</v>
      </c>
      <c r="G226" s="116">
        <f>Ведомственная!H226</f>
        <v>0</v>
      </c>
      <c r="H226" s="116">
        <f>Ведомственная!I226</f>
        <v>0</v>
      </c>
      <c r="I226" s="149">
        <f t="shared" si="3"/>
        <v>0</v>
      </c>
    </row>
    <row r="227" spans="1:9" ht="25.5" hidden="1" outlineLevel="1" x14ac:dyDescent="0.25">
      <c r="A227" s="117" t="s">
        <v>375</v>
      </c>
      <c r="B227" s="118" t="s">
        <v>28</v>
      </c>
      <c r="C227" s="118" t="s">
        <v>757</v>
      </c>
      <c r="D227" s="119" t="s">
        <v>772</v>
      </c>
      <c r="E227" s="118"/>
      <c r="F227" s="116">
        <f>Ведомственная!G227</f>
        <v>0</v>
      </c>
      <c r="G227" s="116">
        <f>Ведомственная!H227</f>
        <v>0</v>
      </c>
      <c r="H227" s="116">
        <f>Ведомственная!I227</f>
        <v>0</v>
      </c>
      <c r="I227" s="149">
        <f t="shared" si="3"/>
        <v>0</v>
      </c>
    </row>
    <row r="228" spans="1:9" ht="25.5" hidden="1" outlineLevel="1" x14ac:dyDescent="0.25">
      <c r="A228" s="120" t="s">
        <v>384</v>
      </c>
      <c r="B228" s="121" t="s">
        <v>28</v>
      </c>
      <c r="C228" s="121" t="s">
        <v>757</v>
      </c>
      <c r="D228" s="122" t="s">
        <v>609</v>
      </c>
      <c r="E228" s="121"/>
      <c r="F228" s="116">
        <f>Ведомственная!G228</f>
        <v>0</v>
      </c>
      <c r="G228" s="116">
        <f>Ведомственная!H228</f>
        <v>0</v>
      </c>
      <c r="H228" s="116">
        <f>Ведомственная!I228</f>
        <v>0</v>
      </c>
      <c r="I228" s="149">
        <f t="shared" si="3"/>
        <v>0</v>
      </c>
    </row>
    <row r="229" spans="1:9" ht="38.25" hidden="1" outlineLevel="1" x14ac:dyDescent="0.25">
      <c r="A229" s="89" t="s">
        <v>460</v>
      </c>
      <c r="B229" s="123" t="s">
        <v>28</v>
      </c>
      <c r="C229" s="123" t="s">
        <v>757</v>
      </c>
      <c r="D229" s="125" t="s">
        <v>839</v>
      </c>
      <c r="E229" s="123"/>
      <c r="F229" s="116">
        <f>Ведомственная!G229</f>
        <v>0</v>
      </c>
      <c r="G229" s="116">
        <f>Ведомственная!H229</f>
        <v>0</v>
      </c>
      <c r="H229" s="116">
        <f>Ведомственная!I229</f>
        <v>0</v>
      </c>
      <c r="I229" s="149">
        <f t="shared" si="3"/>
        <v>0</v>
      </c>
    </row>
    <row r="230" spans="1:9" ht="25.5" hidden="1" outlineLevel="1" x14ac:dyDescent="0.25">
      <c r="A230" s="76" t="s">
        <v>450</v>
      </c>
      <c r="B230" s="77" t="s">
        <v>28</v>
      </c>
      <c r="C230" s="77" t="s">
        <v>757</v>
      </c>
      <c r="D230" s="124" t="s">
        <v>839</v>
      </c>
      <c r="E230" s="77" t="s">
        <v>359</v>
      </c>
      <c r="F230" s="116">
        <f>Ведомственная!G230</f>
        <v>0</v>
      </c>
      <c r="G230" s="116">
        <f>Ведомственная!H230</f>
        <v>0</v>
      </c>
      <c r="H230" s="116">
        <f>Ведомственная!I230</f>
        <v>0</v>
      </c>
      <c r="I230" s="149">
        <f t="shared" si="3"/>
        <v>0</v>
      </c>
    </row>
    <row r="231" spans="1:9" collapsed="1" x14ac:dyDescent="0.25">
      <c r="A231" s="73"/>
      <c r="B231" s="74" t="s">
        <v>451</v>
      </c>
      <c r="C231" s="74"/>
      <c r="D231" s="108"/>
      <c r="E231" s="74"/>
      <c r="F231" s="130" t="str">
        <f>Ведомственная!G231</f>
        <v>х</v>
      </c>
      <c r="G231" s="130">
        <f>Ведомственная!H231</f>
        <v>69.075000000000003</v>
      </c>
      <c r="H231" s="130">
        <f>Ведомственная!I231</f>
        <v>159.69999999999999</v>
      </c>
      <c r="I231" s="149" t="e">
        <f t="shared" si="3"/>
        <v>#VALUE!</v>
      </c>
    </row>
    <row r="232" spans="1:9" x14ac:dyDescent="0.25">
      <c r="A232" s="87" t="s">
        <v>452</v>
      </c>
      <c r="B232" s="110" t="s">
        <v>364</v>
      </c>
      <c r="C232" s="110"/>
      <c r="D232" s="111"/>
      <c r="E232" s="110"/>
      <c r="F232" s="131" t="str">
        <f>Ведомственная!G232</f>
        <v>х</v>
      </c>
      <c r="G232" s="131">
        <f>Ведомственная!H232</f>
        <v>69.075000000000003</v>
      </c>
      <c r="H232" s="131">
        <f>Ведомственная!I232</f>
        <v>159.69999999999999</v>
      </c>
      <c r="I232" s="149" t="e">
        <f t="shared" si="3"/>
        <v>#VALUE!</v>
      </c>
    </row>
    <row r="233" spans="1:9" outlineLevel="1" x14ac:dyDescent="0.25">
      <c r="A233" s="113" t="s">
        <v>453</v>
      </c>
      <c r="B233" s="114" t="s">
        <v>364</v>
      </c>
      <c r="C233" s="114"/>
      <c r="D233" s="115" t="s">
        <v>365</v>
      </c>
      <c r="E233" s="114"/>
      <c r="F233" s="132" t="str">
        <f>Ведомственная!G233</f>
        <v>х</v>
      </c>
      <c r="G233" s="132">
        <f>Ведомственная!H233</f>
        <v>69.075000000000003</v>
      </c>
      <c r="H233" s="132">
        <f>Ведомственная!I233</f>
        <v>159.69999999999999</v>
      </c>
      <c r="I233" s="149" t="e">
        <f t="shared" si="3"/>
        <v>#VALUE!</v>
      </c>
    </row>
    <row r="234" spans="1:9" outlineLevel="1" x14ac:dyDescent="0.25">
      <c r="A234" s="76"/>
      <c r="B234" s="77" t="s">
        <v>364</v>
      </c>
      <c r="C234" s="77"/>
      <c r="D234" s="124" t="s">
        <v>365</v>
      </c>
      <c r="E234" s="77" t="s">
        <v>366</v>
      </c>
      <c r="F234" s="132" t="str">
        <f>Ведомственная!G234</f>
        <v>х</v>
      </c>
      <c r="G234" s="132">
        <f>Ведомственная!H234</f>
        <v>69.075000000000003</v>
      </c>
      <c r="H234" s="132">
        <f>Ведомственная!I234</f>
        <v>159.69999999999999</v>
      </c>
      <c r="I234" s="149" t="e">
        <f t="shared" si="3"/>
        <v>#VALUE!</v>
      </c>
    </row>
    <row r="235" spans="1:9" hidden="1" x14ac:dyDescent="0.25">
      <c r="A235" s="133"/>
      <c r="B235" s="134"/>
      <c r="C235" s="134"/>
      <c r="D235" s="135"/>
      <c r="E235" s="134"/>
      <c r="F235" s="136">
        <f>Ведомственная!G235</f>
        <v>0</v>
      </c>
      <c r="G235" s="136">
        <f>Ведомственная!H235</f>
        <v>0</v>
      </c>
      <c r="H235" s="136">
        <f>Ведомственная!I235</f>
        <v>0</v>
      </c>
      <c r="I235" s="149">
        <f t="shared" si="3"/>
        <v>0</v>
      </c>
    </row>
    <row r="236" spans="1:9" x14ac:dyDescent="0.25">
      <c r="A236" s="138" t="s">
        <v>454</v>
      </c>
      <c r="B236" s="139"/>
      <c r="C236" s="139"/>
      <c r="D236" s="140"/>
      <c r="E236" s="139"/>
      <c r="F236" s="141">
        <f>Ведомственная!G236</f>
        <v>6754</v>
      </c>
      <c r="G236" s="141">
        <f>Ведомственная!H236</f>
        <v>3870.56052</v>
      </c>
      <c r="H236" s="141">
        <f>Ведомственная!I236</f>
        <v>3184.6105199999997</v>
      </c>
      <c r="I236" s="149">
        <f t="shared" si="3"/>
        <v>13809.171039999999</v>
      </c>
    </row>
    <row r="237" spans="1:9" x14ac:dyDescent="0.25">
      <c r="A237" s="142"/>
      <c r="B237" s="142"/>
      <c r="C237" s="142"/>
      <c r="D237" s="143"/>
      <c r="E237" s="142"/>
      <c r="F237" s="142"/>
      <c r="G237" s="142"/>
      <c r="H237" s="142"/>
    </row>
    <row r="238" spans="1:9" x14ac:dyDescent="0.25">
      <c r="A238" s="144"/>
      <c r="B238" s="145"/>
      <c r="C238" s="145"/>
      <c r="D238" s="146"/>
      <c r="E238" s="145"/>
      <c r="F238" s="145"/>
      <c r="G238" s="145"/>
      <c r="H238" s="145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J7" sqref="J7"/>
    </sheetView>
  </sheetViews>
  <sheetFormatPr defaultColWidth="9.140625" defaultRowHeight="15" outlineLevelRow="1" x14ac:dyDescent="0.25"/>
  <cols>
    <col min="1" max="1" width="40.5703125" style="94" customWidth="1"/>
    <col min="2" max="2" width="10.28515625" style="95" customWidth="1"/>
    <col min="3" max="5" width="6.7109375" style="94" customWidth="1"/>
    <col min="6" max="8" width="15.7109375" style="94" customWidth="1"/>
    <col min="9" max="9" width="9.140625" style="96"/>
    <col min="10" max="16384" width="9.140625" style="94"/>
  </cols>
  <sheetData>
    <row r="1" spans="1:9" x14ac:dyDescent="0.25">
      <c r="G1" s="219" t="s">
        <v>749</v>
      </c>
      <c r="H1" s="219"/>
    </row>
    <row r="2" spans="1:9" ht="103.15" customHeight="1" x14ac:dyDescent="0.25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9" ht="24" customHeight="1" x14ac:dyDescent="0.25">
      <c r="G3" s="219" t="str">
        <f>Ведомственная!H3</f>
        <v>от "___" декабря 2023 года № _____</v>
      </c>
      <c r="H3" s="219"/>
    </row>
    <row r="4" spans="1:9" ht="46.9" customHeight="1" x14ac:dyDescent="0.25">
      <c r="A4" s="218" t="s">
        <v>488</v>
      </c>
      <c r="B4" s="218"/>
      <c r="C4" s="218"/>
      <c r="D4" s="218"/>
      <c r="E4" s="218"/>
      <c r="F4" s="218"/>
      <c r="G4" s="218"/>
      <c r="H4" s="218"/>
    </row>
    <row r="5" spans="1:9" ht="15.95" customHeight="1" x14ac:dyDescent="0.25">
      <c r="A5" s="97"/>
      <c r="B5" s="99"/>
      <c r="C5" s="98"/>
      <c r="D5" s="98"/>
      <c r="E5" s="98"/>
      <c r="F5" s="98"/>
      <c r="G5" s="98"/>
      <c r="H5" s="98"/>
    </row>
    <row r="6" spans="1:9" ht="15.2" customHeight="1" x14ac:dyDescent="0.25">
      <c r="A6" s="240" t="s">
        <v>668</v>
      </c>
      <c r="B6" s="240"/>
      <c r="C6" s="240"/>
      <c r="D6" s="240"/>
      <c r="E6" s="240"/>
      <c r="F6" s="240"/>
      <c r="G6" s="240"/>
      <c r="H6" s="240"/>
    </row>
    <row r="7" spans="1:9" ht="40.9" customHeight="1" x14ac:dyDescent="0.25">
      <c r="A7" s="150" t="s">
        <v>370</v>
      </c>
      <c r="B7" s="85" t="s">
        <v>768</v>
      </c>
      <c r="C7" s="151" t="s">
        <v>769</v>
      </c>
      <c r="D7" s="151" t="s">
        <v>767</v>
      </c>
      <c r="E7" s="83" t="s">
        <v>770</v>
      </c>
      <c r="F7" s="101" t="s">
        <v>371</v>
      </c>
      <c r="G7" s="102" t="s">
        <v>372</v>
      </c>
      <c r="H7" s="103" t="s">
        <v>489</v>
      </c>
    </row>
    <row r="8" spans="1:9" x14ac:dyDescent="0.25">
      <c r="A8" s="67" t="s">
        <v>16</v>
      </c>
      <c r="B8" s="104" t="s">
        <v>17</v>
      </c>
      <c r="C8" s="67" t="s">
        <v>18</v>
      </c>
      <c r="D8" s="67" t="s">
        <v>19</v>
      </c>
      <c r="E8" s="67" t="s">
        <v>20</v>
      </c>
      <c r="F8" s="67" t="s">
        <v>21</v>
      </c>
      <c r="G8" s="67" t="s">
        <v>22</v>
      </c>
      <c r="H8" s="67" t="s">
        <v>23</v>
      </c>
      <c r="I8" s="67"/>
    </row>
    <row r="9" spans="1:9" x14ac:dyDescent="0.25">
      <c r="A9" s="69" t="s">
        <v>523</v>
      </c>
      <c r="B9" s="105" t="s">
        <v>775</v>
      </c>
      <c r="C9" s="70"/>
      <c r="D9" s="70"/>
      <c r="E9" s="70"/>
      <c r="F9" s="106">
        <f>F10</f>
        <v>6754</v>
      </c>
      <c r="G9" s="106">
        <f t="shared" ref="G9:H9" si="0">G10</f>
        <v>1055</v>
      </c>
      <c r="H9" s="106">
        <f t="shared" si="0"/>
        <v>1016</v>
      </c>
      <c r="I9" s="107">
        <f>F9+G9+H9</f>
        <v>8825</v>
      </c>
    </row>
    <row r="10" spans="1:9" ht="51" outlineLevel="1" x14ac:dyDescent="0.25">
      <c r="A10" s="152" t="s">
        <v>456</v>
      </c>
      <c r="B10" s="153" t="s">
        <v>605</v>
      </c>
      <c r="C10" s="154"/>
      <c r="D10" s="154"/>
      <c r="E10" s="154"/>
      <c r="F10" s="155">
        <f>F11+F66+F77+F130</f>
        <v>6754</v>
      </c>
      <c r="G10" s="155">
        <f>Ведомственная!H13</f>
        <v>1055</v>
      </c>
      <c r="H10" s="155">
        <f>Ведомственная!I13</f>
        <v>1016</v>
      </c>
      <c r="I10" s="107">
        <f t="shared" ref="I10:I73" si="1">F10+G10+H10</f>
        <v>8825</v>
      </c>
    </row>
    <row r="11" spans="1:9" ht="25.5" outlineLevel="1" x14ac:dyDescent="0.25">
      <c r="A11" s="156" t="s">
        <v>375</v>
      </c>
      <c r="B11" s="157" t="s">
        <v>772</v>
      </c>
      <c r="C11" s="158"/>
      <c r="D11" s="158"/>
      <c r="E11" s="158"/>
      <c r="F11" s="155">
        <f>F12+F23+F39+F49</f>
        <v>4701.8999999999996</v>
      </c>
      <c r="G11" s="155">
        <f t="shared" ref="G11:H11" si="2">G12+G23+G39+G49</f>
        <v>3070.56052</v>
      </c>
      <c r="H11" s="155">
        <f t="shared" si="2"/>
        <v>2694.6105199999997</v>
      </c>
      <c r="I11" s="107">
        <f t="shared" si="1"/>
        <v>10467.071039999999</v>
      </c>
    </row>
    <row r="12" spans="1:9" ht="38.25" outlineLevel="1" x14ac:dyDescent="0.25">
      <c r="A12" s="159" t="s">
        <v>376</v>
      </c>
      <c r="B12" s="160" t="s">
        <v>773</v>
      </c>
      <c r="C12" s="161"/>
      <c r="D12" s="161"/>
      <c r="E12" s="161"/>
      <c r="F12" s="162">
        <f>F13+F15+F19+F21</f>
        <v>2992</v>
      </c>
      <c r="G12" s="162">
        <f t="shared" ref="G12:H12" si="3">G13+G15+G19+G21</f>
        <v>2597.8605200000002</v>
      </c>
      <c r="H12" s="162">
        <f t="shared" si="3"/>
        <v>2316</v>
      </c>
      <c r="I12" s="107">
        <f t="shared" si="1"/>
        <v>7905.8605200000002</v>
      </c>
    </row>
    <row r="13" spans="1:9" ht="51" outlineLevel="1" x14ac:dyDescent="0.25">
      <c r="A13" s="89" t="s">
        <v>382</v>
      </c>
      <c r="B13" s="124" t="s">
        <v>774</v>
      </c>
      <c r="C13" s="123"/>
      <c r="D13" s="123"/>
      <c r="E13" s="123"/>
      <c r="F13" s="116">
        <f>F14</f>
        <v>732</v>
      </c>
      <c r="G13" s="116">
        <f t="shared" ref="G13:H13" si="4">G14</f>
        <v>1055</v>
      </c>
      <c r="H13" s="116">
        <f t="shared" si="4"/>
        <v>1016</v>
      </c>
      <c r="I13" s="107">
        <f t="shared" si="1"/>
        <v>2803</v>
      </c>
    </row>
    <row r="14" spans="1:9" ht="76.5" outlineLevel="1" x14ac:dyDescent="0.25">
      <c r="A14" s="76" t="s">
        <v>378</v>
      </c>
      <c r="B14" s="124" t="s">
        <v>774</v>
      </c>
      <c r="C14" s="77" t="s">
        <v>36</v>
      </c>
      <c r="D14" s="77" t="s">
        <v>757</v>
      </c>
      <c r="E14" s="77" t="s">
        <v>758</v>
      </c>
      <c r="F14" s="116">
        <f>Ведомственная!G17</f>
        <v>732</v>
      </c>
      <c r="G14" s="116">
        <f>Ведомственная!H17</f>
        <v>1055</v>
      </c>
      <c r="H14" s="116">
        <f>Ведомственная!I17</f>
        <v>1016</v>
      </c>
      <c r="I14" s="107">
        <f t="shared" si="1"/>
        <v>2803</v>
      </c>
    </row>
    <row r="15" spans="1:9" ht="63.75" outlineLevel="1" x14ac:dyDescent="0.25">
      <c r="A15" s="89" t="s">
        <v>377</v>
      </c>
      <c r="B15" s="125" t="s">
        <v>776</v>
      </c>
      <c r="C15" s="123"/>
      <c r="D15" s="123"/>
      <c r="E15" s="123"/>
      <c r="F15" s="116">
        <f>F16+F17+F18</f>
        <v>2260</v>
      </c>
      <c r="G15" s="116">
        <f t="shared" ref="G15:H15" si="5">G16+G17+G18</f>
        <v>1542.86052</v>
      </c>
      <c r="H15" s="116">
        <f t="shared" si="5"/>
        <v>1300</v>
      </c>
      <c r="I15" s="107">
        <f t="shared" si="1"/>
        <v>5102.8605200000002</v>
      </c>
    </row>
    <row r="16" spans="1:9" ht="76.5" outlineLevel="1" x14ac:dyDescent="0.25">
      <c r="A16" s="76" t="s">
        <v>378</v>
      </c>
      <c r="B16" s="124" t="s">
        <v>776</v>
      </c>
      <c r="C16" s="77" t="s">
        <v>36</v>
      </c>
      <c r="D16" s="77" t="s">
        <v>757</v>
      </c>
      <c r="E16" s="77" t="s">
        <v>760</v>
      </c>
      <c r="F16" s="116">
        <f>Ведомственная!G23</f>
        <v>1016</v>
      </c>
      <c r="G16" s="116">
        <f>Ведомственная!H23</f>
        <v>1142.86052</v>
      </c>
      <c r="H16" s="116">
        <f>Ведомственная!I23</f>
        <v>1000</v>
      </c>
      <c r="I16" s="107">
        <f t="shared" si="1"/>
        <v>3158.8605200000002</v>
      </c>
    </row>
    <row r="17" spans="1:9" ht="25.5" outlineLevel="1" x14ac:dyDescent="0.25">
      <c r="A17" s="76" t="s">
        <v>379</v>
      </c>
      <c r="B17" s="124" t="s">
        <v>776</v>
      </c>
      <c r="C17" s="77" t="s">
        <v>61</v>
      </c>
      <c r="D17" s="77" t="s">
        <v>757</v>
      </c>
      <c r="E17" s="77" t="s">
        <v>760</v>
      </c>
      <c r="F17" s="116">
        <f>Ведомственная!G24</f>
        <v>1124</v>
      </c>
      <c r="G17" s="116">
        <f>Ведомственная!H24</f>
        <v>400</v>
      </c>
      <c r="H17" s="116">
        <f>Ведомственная!I24</f>
        <v>300</v>
      </c>
      <c r="I17" s="107">
        <f t="shared" si="1"/>
        <v>1824</v>
      </c>
    </row>
    <row r="18" spans="1:9" ht="25.5" outlineLevel="1" x14ac:dyDescent="0.25">
      <c r="A18" s="76" t="s">
        <v>381</v>
      </c>
      <c r="B18" s="124" t="s">
        <v>776</v>
      </c>
      <c r="C18" s="77" t="s">
        <v>159</v>
      </c>
      <c r="D18" s="77" t="s">
        <v>757</v>
      </c>
      <c r="E18" s="77" t="s">
        <v>760</v>
      </c>
      <c r="F18" s="116">
        <f>Ведомственная!G25</f>
        <v>120</v>
      </c>
      <c r="G18" s="116">
        <f>Ведомственная!H25</f>
        <v>0</v>
      </c>
      <c r="H18" s="116">
        <f>Ведомственная!I25</f>
        <v>0</v>
      </c>
      <c r="I18" s="107">
        <f t="shared" si="1"/>
        <v>120</v>
      </c>
    </row>
    <row r="19" spans="1:9" ht="51" outlineLevel="1" x14ac:dyDescent="0.25">
      <c r="A19" s="89" t="s">
        <v>382</v>
      </c>
      <c r="B19" s="125" t="s">
        <v>774</v>
      </c>
      <c r="C19" s="123"/>
      <c r="D19" s="123"/>
      <c r="E19" s="123"/>
      <c r="F19" s="116">
        <f>F20</f>
        <v>0</v>
      </c>
      <c r="G19" s="116">
        <f t="shared" ref="G19:H19" si="6">G20</f>
        <v>0</v>
      </c>
      <c r="H19" s="116">
        <f t="shared" si="6"/>
        <v>0</v>
      </c>
      <c r="I19" s="107">
        <f t="shared" si="1"/>
        <v>0</v>
      </c>
    </row>
    <row r="20" spans="1:9" ht="76.5" outlineLevel="1" x14ac:dyDescent="0.25">
      <c r="A20" s="76" t="s">
        <v>378</v>
      </c>
      <c r="B20" s="124" t="s">
        <v>774</v>
      </c>
      <c r="C20" s="77" t="s">
        <v>36</v>
      </c>
      <c r="D20" s="77" t="s">
        <v>757</v>
      </c>
      <c r="E20" s="77" t="s">
        <v>760</v>
      </c>
      <c r="F20" s="116">
        <f>Ведомственная!G27</f>
        <v>0</v>
      </c>
      <c r="G20" s="116">
        <f>Ведомственная!H27</f>
        <v>0</v>
      </c>
      <c r="H20" s="116">
        <f>Ведомственная!I27</f>
        <v>0</v>
      </c>
      <c r="I20" s="107">
        <f t="shared" si="1"/>
        <v>0</v>
      </c>
    </row>
    <row r="21" spans="1:9" ht="51" outlineLevel="1" x14ac:dyDescent="0.25">
      <c r="A21" s="76" t="s">
        <v>487</v>
      </c>
      <c r="B21" s="124" t="s">
        <v>777</v>
      </c>
      <c r="C21" s="123"/>
      <c r="D21" s="123"/>
      <c r="E21" s="123"/>
      <c r="F21" s="116">
        <f>F22</f>
        <v>0</v>
      </c>
      <c r="G21" s="116">
        <f t="shared" ref="G21:H21" si="7">G22</f>
        <v>0</v>
      </c>
      <c r="H21" s="116">
        <f t="shared" si="7"/>
        <v>0</v>
      </c>
      <c r="I21" s="107">
        <f t="shared" si="1"/>
        <v>0</v>
      </c>
    </row>
    <row r="22" spans="1:9" ht="25.5" outlineLevel="1" x14ac:dyDescent="0.25">
      <c r="A22" s="76" t="s">
        <v>379</v>
      </c>
      <c r="B22" s="124" t="s">
        <v>777</v>
      </c>
      <c r="C22" s="77" t="s">
        <v>61</v>
      </c>
      <c r="D22" s="77" t="s">
        <v>757</v>
      </c>
      <c r="E22" s="77" t="s">
        <v>760</v>
      </c>
      <c r="F22" s="116">
        <f>Ведомственная!G29</f>
        <v>0</v>
      </c>
      <c r="G22" s="116">
        <f>Ведомственная!H29</f>
        <v>0</v>
      </c>
      <c r="H22" s="116">
        <f>Ведомственная!I29</f>
        <v>0</v>
      </c>
      <c r="I22" s="107">
        <f t="shared" si="1"/>
        <v>0</v>
      </c>
    </row>
    <row r="23" spans="1:9" ht="63.75" outlineLevel="1" x14ac:dyDescent="0.25">
      <c r="A23" s="159" t="s">
        <v>386</v>
      </c>
      <c r="B23" s="160" t="s">
        <v>778</v>
      </c>
      <c r="C23" s="161"/>
      <c r="D23" s="161"/>
      <c r="E23" s="161"/>
      <c r="F23" s="162">
        <f>F24+F26+F28+F30+F32+F34+F36</f>
        <v>1004.9</v>
      </c>
      <c r="G23" s="162">
        <f t="shared" ref="G23:H23" si="8">G24+G26+G28+G30+G32+G34+G36</f>
        <v>122.7</v>
      </c>
      <c r="H23" s="162">
        <f t="shared" si="8"/>
        <v>122.7</v>
      </c>
      <c r="I23" s="107">
        <f t="shared" si="1"/>
        <v>1250.3</v>
      </c>
    </row>
    <row r="24" spans="1:9" ht="63.75" outlineLevel="1" x14ac:dyDescent="0.25">
      <c r="A24" s="89" t="s">
        <v>377</v>
      </c>
      <c r="B24" s="126" t="s">
        <v>779</v>
      </c>
      <c r="C24" s="123"/>
      <c r="D24" s="123"/>
      <c r="E24" s="123"/>
      <c r="F24" s="116">
        <f>F25</f>
        <v>0</v>
      </c>
      <c r="G24" s="116">
        <f t="shared" ref="G24:H24" si="9">G25</f>
        <v>0</v>
      </c>
      <c r="H24" s="116">
        <f t="shared" si="9"/>
        <v>0</v>
      </c>
      <c r="I24" s="107">
        <f t="shared" si="1"/>
        <v>0</v>
      </c>
    </row>
    <row r="25" spans="1:9" ht="25.5" outlineLevel="1" x14ac:dyDescent="0.25">
      <c r="A25" s="76" t="s">
        <v>381</v>
      </c>
      <c r="B25" s="126" t="s">
        <v>779</v>
      </c>
      <c r="C25" s="127" t="s">
        <v>154</v>
      </c>
      <c r="D25" s="77" t="s">
        <v>757</v>
      </c>
      <c r="E25" s="77" t="s">
        <v>760</v>
      </c>
      <c r="F25" s="116">
        <f>Ведомственная!G32</f>
        <v>0</v>
      </c>
      <c r="G25" s="116">
        <f>Ведомственная!H32</f>
        <v>0</v>
      </c>
      <c r="H25" s="116">
        <f>Ведомственная!I32</f>
        <v>0</v>
      </c>
      <c r="I25" s="107">
        <f t="shared" si="1"/>
        <v>0</v>
      </c>
    </row>
    <row r="26" spans="1:9" ht="89.25" outlineLevel="1" x14ac:dyDescent="0.25">
      <c r="A26" s="89" t="s">
        <v>387</v>
      </c>
      <c r="B26" s="125" t="s">
        <v>781</v>
      </c>
      <c r="C26" s="123"/>
      <c r="D26" s="123"/>
      <c r="E26" s="123"/>
      <c r="F26" s="116">
        <f>F27</f>
        <v>23.6</v>
      </c>
      <c r="G26" s="116">
        <f t="shared" ref="G26:H26" si="10">G27</f>
        <v>0</v>
      </c>
      <c r="H26" s="116">
        <f t="shared" si="10"/>
        <v>0</v>
      </c>
      <c r="I26" s="107">
        <f t="shared" si="1"/>
        <v>23.6</v>
      </c>
    </row>
    <row r="27" spans="1:9" ht="25.5" outlineLevel="1" x14ac:dyDescent="0.25">
      <c r="A27" s="76" t="s">
        <v>388</v>
      </c>
      <c r="B27" s="124" t="s">
        <v>781</v>
      </c>
      <c r="C27" s="77" t="s">
        <v>154</v>
      </c>
      <c r="D27" s="77" t="s">
        <v>757</v>
      </c>
      <c r="E27" s="77" t="s">
        <v>28</v>
      </c>
      <c r="F27" s="116">
        <f>Ведомственная!G44</f>
        <v>23.6</v>
      </c>
      <c r="G27" s="116">
        <f>Ведомственная!H44</f>
        <v>0</v>
      </c>
      <c r="H27" s="116">
        <f>Ведомственная!I44</f>
        <v>0</v>
      </c>
      <c r="I27" s="107">
        <f t="shared" si="1"/>
        <v>23.6</v>
      </c>
    </row>
    <row r="28" spans="1:9" ht="76.5" outlineLevel="1" x14ac:dyDescent="0.25">
      <c r="A28" s="89" t="s">
        <v>389</v>
      </c>
      <c r="B28" s="125" t="s">
        <v>782</v>
      </c>
      <c r="C28" s="123"/>
      <c r="D28" s="123"/>
      <c r="E28" s="123"/>
      <c r="F28" s="116">
        <f>F29</f>
        <v>5.6</v>
      </c>
      <c r="G28" s="116">
        <f t="shared" ref="G28:H28" si="11">G29</f>
        <v>0</v>
      </c>
      <c r="H28" s="116">
        <f t="shared" si="11"/>
        <v>0</v>
      </c>
      <c r="I28" s="107">
        <f t="shared" si="1"/>
        <v>5.6</v>
      </c>
    </row>
    <row r="29" spans="1:9" ht="25.5" outlineLevel="1" x14ac:dyDescent="0.25">
      <c r="A29" s="76" t="s">
        <v>388</v>
      </c>
      <c r="B29" s="124" t="s">
        <v>782</v>
      </c>
      <c r="C29" s="77" t="s">
        <v>154</v>
      </c>
      <c r="D29" s="77" t="s">
        <v>757</v>
      </c>
      <c r="E29" s="77" t="s">
        <v>28</v>
      </c>
      <c r="F29" s="116">
        <f>Ведомственная!G46</f>
        <v>5.6</v>
      </c>
      <c r="G29" s="116">
        <f>Ведомственная!H46</f>
        <v>0</v>
      </c>
      <c r="H29" s="116">
        <f>Ведомственная!I46</f>
        <v>0</v>
      </c>
      <c r="I29" s="107">
        <f t="shared" si="1"/>
        <v>5.6</v>
      </c>
    </row>
    <row r="30" spans="1:9" ht="76.5" outlineLevel="1" x14ac:dyDescent="0.25">
      <c r="A30" s="89" t="s">
        <v>390</v>
      </c>
      <c r="B30" s="125" t="s">
        <v>783</v>
      </c>
      <c r="C30" s="123"/>
      <c r="D30" s="123"/>
      <c r="E30" s="123"/>
      <c r="F30" s="116">
        <f>F31</f>
        <v>2</v>
      </c>
      <c r="G30" s="116">
        <f t="shared" ref="G30:H30" si="12">G31</f>
        <v>0</v>
      </c>
      <c r="H30" s="116">
        <f t="shared" si="12"/>
        <v>0</v>
      </c>
      <c r="I30" s="107">
        <f t="shared" si="1"/>
        <v>2</v>
      </c>
    </row>
    <row r="31" spans="1:9" ht="25.5" x14ac:dyDescent="0.25">
      <c r="A31" s="76" t="s">
        <v>388</v>
      </c>
      <c r="B31" s="124" t="s">
        <v>783</v>
      </c>
      <c r="C31" s="77" t="s">
        <v>154</v>
      </c>
      <c r="D31" s="77" t="s">
        <v>757</v>
      </c>
      <c r="E31" s="77" t="s">
        <v>28</v>
      </c>
      <c r="F31" s="116">
        <f>Ведомственная!G48</f>
        <v>2</v>
      </c>
      <c r="G31" s="116">
        <f>Ведомственная!H48</f>
        <v>0</v>
      </c>
      <c r="H31" s="116">
        <f>Ведомственная!I48</f>
        <v>0</v>
      </c>
      <c r="I31" s="107">
        <f t="shared" si="1"/>
        <v>2</v>
      </c>
    </row>
    <row r="32" spans="1:9" ht="76.5" outlineLevel="1" x14ac:dyDescent="0.25">
      <c r="A32" s="89" t="s">
        <v>391</v>
      </c>
      <c r="B32" s="125" t="s">
        <v>784</v>
      </c>
      <c r="C32" s="123"/>
      <c r="D32" s="123"/>
      <c r="E32" s="123"/>
      <c r="F32" s="116">
        <f>F33</f>
        <v>40.200000000000003</v>
      </c>
      <c r="G32" s="116">
        <f t="shared" ref="G32:H32" si="13">G33</f>
        <v>0</v>
      </c>
      <c r="H32" s="116">
        <f t="shared" si="13"/>
        <v>0</v>
      </c>
      <c r="I32" s="107">
        <f t="shared" si="1"/>
        <v>40.200000000000003</v>
      </c>
    </row>
    <row r="33" spans="1:9" ht="25.5" outlineLevel="1" x14ac:dyDescent="0.25">
      <c r="A33" s="76" t="s">
        <v>388</v>
      </c>
      <c r="B33" s="124" t="s">
        <v>784</v>
      </c>
      <c r="C33" s="77" t="s">
        <v>154</v>
      </c>
      <c r="D33" s="77" t="s">
        <v>757</v>
      </c>
      <c r="E33" s="77" t="s">
        <v>28</v>
      </c>
      <c r="F33" s="116">
        <f>Ведомственная!G50</f>
        <v>40.200000000000003</v>
      </c>
      <c r="G33" s="116">
        <f>Ведомственная!H50</f>
        <v>0</v>
      </c>
      <c r="H33" s="116">
        <f>Ведомственная!I50</f>
        <v>0</v>
      </c>
      <c r="I33" s="107">
        <f t="shared" si="1"/>
        <v>40.200000000000003</v>
      </c>
    </row>
    <row r="34" spans="1:9" ht="76.5" outlineLevel="1" x14ac:dyDescent="0.25">
      <c r="A34" s="89" t="s">
        <v>392</v>
      </c>
      <c r="B34" s="125" t="s">
        <v>785</v>
      </c>
      <c r="C34" s="123"/>
      <c r="D34" s="123"/>
      <c r="E34" s="123"/>
      <c r="F34" s="116">
        <f>F35</f>
        <v>815.1</v>
      </c>
      <c r="G34" s="116">
        <f t="shared" ref="G34:H34" si="14">G35</f>
        <v>0</v>
      </c>
      <c r="H34" s="116">
        <f t="shared" si="14"/>
        <v>0</v>
      </c>
      <c r="I34" s="107">
        <f t="shared" si="1"/>
        <v>815.1</v>
      </c>
    </row>
    <row r="35" spans="1:9" ht="25.5" outlineLevel="1" x14ac:dyDescent="0.25">
      <c r="A35" s="76" t="s">
        <v>388</v>
      </c>
      <c r="B35" s="124" t="s">
        <v>785</v>
      </c>
      <c r="C35" s="77" t="s">
        <v>154</v>
      </c>
      <c r="D35" s="77" t="s">
        <v>757</v>
      </c>
      <c r="E35" s="77" t="s">
        <v>28</v>
      </c>
      <c r="F35" s="116">
        <f>Ведомственная!G52</f>
        <v>815.1</v>
      </c>
      <c r="G35" s="116">
        <f>Ведомственная!H52</f>
        <v>0</v>
      </c>
      <c r="H35" s="116">
        <f>Ведомственная!I52</f>
        <v>0</v>
      </c>
      <c r="I35" s="107">
        <f t="shared" si="1"/>
        <v>815.1</v>
      </c>
    </row>
    <row r="36" spans="1:9" ht="89.25" outlineLevel="1" x14ac:dyDescent="0.25">
      <c r="A36" s="120" t="s">
        <v>484</v>
      </c>
      <c r="B36" s="125" t="s">
        <v>786</v>
      </c>
      <c r="C36" s="123"/>
      <c r="D36" s="123"/>
      <c r="E36" s="123"/>
      <c r="F36" s="116">
        <f>F37+F38</f>
        <v>118.4</v>
      </c>
      <c r="G36" s="116">
        <f t="shared" ref="G36:H36" si="15">G37+G38</f>
        <v>122.7</v>
      </c>
      <c r="H36" s="116">
        <f t="shared" si="15"/>
        <v>122.7</v>
      </c>
      <c r="I36" s="107">
        <f t="shared" si="1"/>
        <v>363.8</v>
      </c>
    </row>
    <row r="37" spans="1:9" ht="76.5" outlineLevel="1" x14ac:dyDescent="0.25">
      <c r="A37" s="76" t="s">
        <v>378</v>
      </c>
      <c r="B37" s="124" t="s">
        <v>786</v>
      </c>
      <c r="C37" s="77" t="s">
        <v>36</v>
      </c>
      <c r="D37" s="77" t="s">
        <v>758</v>
      </c>
      <c r="E37" s="77" t="s">
        <v>759</v>
      </c>
      <c r="F37" s="116">
        <f>Ведомственная!G59</f>
        <v>104.4</v>
      </c>
      <c r="G37" s="116">
        <f>Ведомственная!H59</f>
        <v>109.7</v>
      </c>
      <c r="H37" s="116">
        <f>Ведомственная!I59</f>
        <v>109.7</v>
      </c>
      <c r="I37" s="107">
        <f t="shared" si="1"/>
        <v>323.8</v>
      </c>
    </row>
    <row r="38" spans="1:9" ht="25.5" outlineLevel="1" x14ac:dyDescent="0.25">
      <c r="A38" s="76" t="s">
        <v>379</v>
      </c>
      <c r="B38" s="124" t="s">
        <v>786</v>
      </c>
      <c r="C38" s="77" t="s">
        <v>61</v>
      </c>
      <c r="D38" s="77" t="s">
        <v>758</v>
      </c>
      <c r="E38" s="77" t="s">
        <v>759</v>
      </c>
      <c r="F38" s="116">
        <f>Ведомственная!G60</f>
        <v>14</v>
      </c>
      <c r="G38" s="116">
        <f>Ведомственная!H60</f>
        <v>13</v>
      </c>
      <c r="H38" s="116">
        <f>Ведомственная!I60</f>
        <v>13</v>
      </c>
      <c r="I38" s="107">
        <f t="shared" si="1"/>
        <v>40</v>
      </c>
    </row>
    <row r="39" spans="1:9" ht="38.25" outlineLevel="1" x14ac:dyDescent="0.25">
      <c r="A39" s="159" t="s">
        <v>394</v>
      </c>
      <c r="B39" s="160" t="s">
        <v>787</v>
      </c>
      <c r="C39" s="161"/>
      <c r="D39" s="161"/>
      <c r="E39" s="161"/>
      <c r="F39" s="162">
        <f>F40+F43+F45+F47</f>
        <v>420</v>
      </c>
      <c r="G39" s="162">
        <f t="shared" ref="G39:H39" si="16">G40+G43+G45+G47</f>
        <v>350</v>
      </c>
      <c r="H39" s="162">
        <f t="shared" si="16"/>
        <v>255.91051999999999</v>
      </c>
      <c r="I39" s="107">
        <f t="shared" si="1"/>
        <v>1025.9105199999999</v>
      </c>
    </row>
    <row r="40" spans="1:9" ht="25.5" outlineLevel="1" x14ac:dyDescent="0.25">
      <c r="A40" s="120" t="s">
        <v>482</v>
      </c>
      <c r="B40" s="125" t="s">
        <v>788</v>
      </c>
      <c r="C40" s="123"/>
      <c r="D40" s="123"/>
      <c r="E40" s="123"/>
      <c r="F40" s="116">
        <f>F41+F42</f>
        <v>0</v>
      </c>
      <c r="G40" s="116">
        <f t="shared" ref="G40:H40" si="17">G41+G42</f>
        <v>0</v>
      </c>
      <c r="H40" s="116">
        <f t="shared" si="17"/>
        <v>0</v>
      </c>
      <c r="I40" s="107">
        <f t="shared" si="1"/>
        <v>0</v>
      </c>
    </row>
    <row r="41" spans="1:9" ht="25.5" outlineLevel="1" x14ac:dyDescent="0.25">
      <c r="A41" s="76" t="s">
        <v>379</v>
      </c>
      <c r="B41" s="124" t="s">
        <v>788</v>
      </c>
      <c r="C41" s="77" t="s">
        <v>61</v>
      </c>
      <c r="D41" s="77" t="s">
        <v>759</v>
      </c>
      <c r="E41" s="77" t="s">
        <v>25</v>
      </c>
      <c r="F41" s="116">
        <f>Ведомственная!G67</f>
        <v>0</v>
      </c>
      <c r="G41" s="116">
        <f>Ведомственная!H67</f>
        <v>0</v>
      </c>
      <c r="H41" s="116">
        <f>Ведомственная!I67</f>
        <v>0</v>
      </c>
      <c r="I41" s="107">
        <f t="shared" si="1"/>
        <v>0</v>
      </c>
    </row>
    <row r="42" spans="1:9" ht="38.25" outlineLevel="1" x14ac:dyDescent="0.25">
      <c r="A42" s="120" t="s">
        <v>483</v>
      </c>
      <c r="B42" s="124" t="s">
        <v>788</v>
      </c>
      <c r="C42" s="77" t="s">
        <v>224</v>
      </c>
      <c r="D42" s="77" t="s">
        <v>759</v>
      </c>
      <c r="E42" s="77" t="s">
        <v>25</v>
      </c>
      <c r="F42" s="116">
        <f>Ведомственная!G68</f>
        <v>0</v>
      </c>
      <c r="G42" s="116">
        <f>Ведомственная!H68</f>
        <v>0</v>
      </c>
      <c r="H42" s="116">
        <f>Ведомственная!I68</f>
        <v>0</v>
      </c>
      <c r="I42" s="107">
        <f t="shared" si="1"/>
        <v>0</v>
      </c>
    </row>
    <row r="43" spans="1:9" ht="51" outlineLevel="1" x14ac:dyDescent="0.25">
      <c r="A43" s="89" t="s">
        <v>395</v>
      </c>
      <c r="B43" s="125" t="s">
        <v>789</v>
      </c>
      <c r="C43" s="123"/>
      <c r="D43" s="123"/>
      <c r="E43" s="123"/>
      <c r="F43" s="116">
        <f>F44</f>
        <v>420</v>
      </c>
      <c r="G43" s="116">
        <f t="shared" ref="G43:H43" si="18">G44</f>
        <v>350</v>
      </c>
      <c r="H43" s="116">
        <f t="shared" si="18"/>
        <v>255.91051999999999</v>
      </c>
      <c r="I43" s="107">
        <f t="shared" si="1"/>
        <v>1025.9105199999999</v>
      </c>
    </row>
    <row r="44" spans="1:9" ht="25.5" outlineLevel="1" x14ac:dyDescent="0.25">
      <c r="A44" s="76" t="s">
        <v>379</v>
      </c>
      <c r="B44" s="124" t="s">
        <v>789</v>
      </c>
      <c r="C44" s="77" t="s">
        <v>61</v>
      </c>
      <c r="D44" s="77" t="s">
        <v>759</v>
      </c>
      <c r="E44" s="77" t="s">
        <v>25</v>
      </c>
      <c r="F44" s="116">
        <f>Ведомственная!G70</f>
        <v>420</v>
      </c>
      <c r="G44" s="116">
        <f>Ведомственная!H70</f>
        <v>350</v>
      </c>
      <c r="H44" s="116">
        <f>Ведомственная!I70</f>
        <v>255.91051999999999</v>
      </c>
      <c r="I44" s="107">
        <f t="shared" si="1"/>
        <v>1025.9105199999999</v>
      </c>
    </row>
    <row r="45" spans="1:9" ht="25.5" outlineLevel="1" x14ac:dyDescent="0.25">
      <c r="A45" s="120" t="s">
        <v>481</v>
      </c>
      <c r="B45" s="126" t="s">
        <v>790</v>
      </c>
      <c r="C45" s="123"/>
      <c r="D45" s="123"/>
      <c r="E45" s="123"/>
      <c r="F45" s="116">
        <f>F46</f>
        <v>0</v>
      </c>
      <c r="G45" s="116">
        <f t="shared" ref="G45:H45" si="19">G46</f>
        <v>0</v>
      </c>
      <c r="H45" s="116">
        <f t="shared" si="19"/>
        <v>0</v>
      </c>
      <c r="I45" s="107">
        <f t="shared" si="1"/>
        <v>0</v>
      </c>
    </row>
    <row r="46" spans="1:9" ht="25.5" outlineLevel="1" x14ac:dyDescent="0.25">
      <c r="A46" s="76" t="s">
        <v>379</v>
      </c>
      <c r="B46" s="126" t="s">
        <v>790</v>
      </c>
      <c r="C46" s="77" t="s">
        <v>61</v>
      </c>
      <c r="D46" s="77" t="s">
        <v>759</v>
      </c>
      <c r="E46" s="77" t="s">
        <v>29</v>
      </c>
      <c r="F46" s="116">
        <f>Ведомственная!G76</f>
        <v>0</v>
      </c>
      <c r="G46" s="116">
        <f>Ведомственная!H76</f>
        <v>0</v>
      </c>
      <c r="H46" s="116">
        <f>Ведомственная!I76</f>
        <v>0</v>
      </c>
      <c r="I46" s="107">
        <f t="shared" si="1"/>
        <v>0</v>
      </c>
    </row>
    <row r="47" spans="1:9" ht="38.25" outlineLevel="1" x14ac:dyDescent="0.25">
      <c r="A47" s="89" t="s">
        <v>398</v>
      </c>
      <c r="B47" s="125" t="s">
        <v>791</v>
      </c>
      <c r="C47" s="123"/>
      <c r="D47" s="123"/>
      <c r="E47" s="123"/>
      <c r="F47" s="116">
        <f>F48</f>
        <v>0</v>
      </c>
      <c r="G47" s="116">
        <f t="shared" ref="G47:H47" si="20">G48</f>
        <v>0</v>
      </c>
      <c r="H47" s="116">
        <f t="shared" si="20"/>
        <v>0</v>
      </c>
      <c r="I47" s="107">
        <f t="shared" si="1"/>
        <v>0</v>
      </c>
    </row>
    <row r="48" spans="1:9" ht="25.5" outlineLevel="1" x14ac:dyDescent="0.25">
      <c r="A48" s="76" t="s">
        <v>379</v>
      </c>
      <c r="B48" s="124" t="s">
        <v>791</v>
      </c>
      <c r="C48" s="77" t="s">
        <v>61</v>
      </c>
      <c r="D48" s="77" t="s">
        <v>759</v>
      </c>
      <c r="E48" s="77" t="s">
        <v>29</v>
      </c>
      <c r="F48" s="116">
        <f>Ведомственная!G78</f>
        <v>0</v>
      </c>
      <c r="G48" s="116">
        <f>Ведомственная!H78</f>
        <v>0</v>
      </c>
      <c r="H48" s="116">
        <f>Ведомственная!I78</f>
        <v>0</v>
      </c>
      <c r="I48" s="107">
        <f t="shared" si="1"/>
        <v>0</v>
      </c>
    </row>
    <row r="49" spans="1:9" ht="25.5" outlineLevel="1" x14ac:dyDescent="0.25">
      <c r="A49" s="159" t="s">
        <v>384</v>
      </c>
      <c r="B49" s="160" t="s">
        <v>609</v>
      </c>
      <c r="C49" s="161"/>
      <c r="D49" s="161"/>
      <c r="E49" s="161"/>
      <c r="F49" s="162">
        <f>F50+F52+F54+F56+F58+F60+F62+F64</f>
        <v>285</v>
      </c>
      <c r="G49" s="162">
        <f>Ведомственная!H36</f>
        <v>0</v>
      </c>
      <c r="H49" s="162">
        <f>Ведомственная!I36</f>
        <v>0</v>
      </c>
      <c r="I49" s="107">
        <f t="shared" si="1"/>
        <v>285</v>
      </c>
    </row>
    <row r="50" spans="1:9" ht="25.5" outlineLevel="1" x14ac:dyDescent="0.25">
      <c r="A50" s="89" t="s">
        <v>457</v>
      </c>
      <c r="B50" s="125" t="s">
        <v>780</v>
      </c>
      <c r="C50" s="123"/>
      <c r="D50" s="123"/>
      <c r="E50" s="123"/>
      <c r="F50" s="116">
        <f>F51</f>
        <v>1</v>
      </c>
      <c r="G50" s="116">
        <f t="shared" ref="G50:H50" si="21">G51</f>
        <v>0</v>
      </c>
      <c r="H50" s="116">
        <f t="shared" si="21"/>
        <v>0</v>
      </c>
      <c r="I50" s="107">
        <f t="shared" si="1"/>
        <v>1</v>
      </c>
    </row>
    <row r="51" spans="1:9" ht="25.5" outlineLevel="1" x14ac:dyDescent="0.25">
      <c r="A51" s="76" t="s">
        <v>381</v>
      </c>
      <c r="B51" s="124" t="s">
        <v>780</v>
      </c>
      <c r="C51" s="77" t="s">
        <v>159</v>
      </c>
      <c r="D51" s="77" t="s">
        <v>757</v>
      </c>
      <c r="E51" s="77" t="s">
        <v>26</v>
      </c>
      <c r="F51" s="116">
        <f>Ведомственная!G38</f>
        <v>1</v>
      </c>
      <c r="G51" s="116">
        <f>Ведомственная!H38</f>
        <v>0</v>
      </c>
      <c r="H51" s="116">
        <f>Ведомственная!I38</f>
        <v>0</v>
      </c>
      <c r="I51" s="107">
        <f t="shared" si="1"/>
        <v>1</v>
      </c>
    </row>
    <row r="52" spans="1:9" ht="38.25" outlineLevel="1" x14ac:dyDescent="0.25">
      <c r="A52" s="89" t="s">
        <v>480</v>
      </c>
      <c r="B52" s="124" t="s">
        <v>792</v>
      </c>
      <c r="C52" s="123"/>
      <c r="D52" s="123"/>
      <c r="E52" s="123"/>
      <c r="F52" s="116">
        <f>F53</f>
        <v>0</v>
      </c>
      <c r="G52" s="116">
        <f t="shared" ref="G52:H52" si="22">G53</f>
        <v>0</v>
      </c>
      <c r="H52" s="116">
        <f t="shared" si="22"/>
        <v>0</v>
      </c>
      <c r="I52" s="107">
        <f t="shared" si="1"/>
        <v>0</v>
      </c>
    </row>
    <row r="53" spans="1:9" ht="25.5" outlineLevel="1" x14ac:dyDescent="0.25">
      <c r="A53" s="76" t="s">
        <v>379</v>
      </c>
      <c r="B53" s="124" t="s">
        <v>792</v>
      </c>
      <c r="C53" s="77" t="s">
        <v>61</v>
      </c>
      <c r="D53" s="77" t="s">
        <v>760</v>
      </c>
      <c r="E53" s="77" t="s">
        <v>757</v>
      </c>
      <c r="F53" s="116">
        <f>Ведомственная!G85</f>
        <v>0</v>
      </c>
      <c r="G53" s="116">
        <f>Ведомственная!H85</f>
        <v>0</v>
      </c>
      <c r="H53" s="116">
        <f>Ведомственная!I85</f>
        <v>0</v>
      </c>
      <c r="I53" s="107">
        <f t="shared" si="1"/>
        <v>0</v>
      </c>
    </row>
    <row r="54" spans="1:9" ht="63.75" outlineLevel="1" x14ac:dyDescent="0.25">
      <c r="A54" s="89" t="s">
        <v>401</v>
      </c>
      <c r="B54" s="125" t="s">
        <v>793</v>
      </c>
      <c r="C54" s="123"/>
      <c r="D54" s="123"/>
      <c r="E54" s="123"/>
      <c r="F54" s="116">
        <f>F55</f>
        <v>0</v>
      </c>
      <c r="G54" s="116">
        <f t="shared" ref="G54:H54" si="23">G55</f>
        <v>0</v>
      </c>
      <c r="H54" s="116">
        <f t="shared" si="23"/>
        <v>0</v>
      </c>
      <c r="I54" s="107">
        <f t="shared" si="1"/>
        <v>0</v>
      </c>
    </row>
    <row r="55" spans="1:9" ht="25.5" outlineLevel="1" x14ac:dyDescent="0.25">
      <c r="A55" s="76" t="s">
        <v>379</v>
      </c>
      <c r="B55" s="124" t="s">
        <v>793</v>
      </c>
      <c r="C55" s="77" t="s">
        <v>61</v>
      </c>
      <c r="D55" s="77" t="s">
        <v>760</v>
      </c>
      <c r="E55" s="77" t="s">
        <v>762</v>
      </c>
      <c r="F55" s="116">
        <f>Ведомственная!G91</f>
        <v>0</v>
      </c>
      <c r="G55" s="116">
        <f>Ведомственная!H91</f>
        <v>0</v>
      </c>
      <c r="H55" s="116">
        <f>Ведомственная!I91</f>
        <v>0</v>
      </c>
      <c r="I55" s="107">
        <f t="shared" si="1"/>
        <v>0</v>
      </c>
    </row>
    <row r="56" spans="1:9" ht="38.25" outlineLevel="1" x14ac:dyDescent="0.25">
      <c r="A56" s="89" t="s">
        <v>472</v>
      </c>
      <c r="B56" s="125" t="s">
        <v>801</v>
      </c>
      <c r="C56" s="123"/>
      <c r="D56" s="123"/>
      <c r="E56" s="123"/>
      <c r="F56" s="116">
        <f>F57</f>
        <v>0</v>
      </c>
      <c r="G56" s="116">
        <f t="shared" ref="G56:H56" si="24">G57</f>
        <v>0</v>
      </c>
      <c r="H56" s="116">
        <f t="shared" si="24"/>
        <v>0</v>
      </c>
      <c r="I56" s="107">
        <f t="shared" si="1"/>
        <v>0</v>
      </c>
    </row>
    <row r="57" spans="1:9" ht="25.5" x14ac:dyDescent="0.25">
      <c r="A57" s="76" t="s">
        <v>379</v>
      </c>
      <c r="B57" s="124" t="s">
        <v>801</v>
      </c>
      <c r="C57" s="77" t="s">
        <v>61</v>
      </c>
      <c r="D57" s="77" t="s">
        <v>760</v>
      </c>
      <c r="E57" s="77" t="s">
        <v>27</v>
      </c>
      <c r="F57" s="116">
        <f>Ведомственная!G110</f>
        <v>0</v>
      </c>
      <c r="G57" s="116">
        <f>Ведомственная!H110</f>
        <v>0</v>
      </c>
      <c r="H57" s="116">
        <f>Ведомственная!I110</f>
        <v>0</v>
      </c>
      <c r="I57" s="107">
        <f t="shared" si="1"/>
        <v>0</v>
      </c>
    </row>
    <row r="58" spans="1:9" ht="51" outlineLevel="1" x14ac:dyDescent="0.25">
      <c r="A58" s="89" t="s">
        <v>409</v>
      </c>
      <c r="B58" s="125" t="s">
        <v>802</v>
      </c>
      <c r="C58" s="123"/>
      <c r="D58" s="123"/>
      <c r="E58" s="123"/>
      <c r="F58" s="116">
        <f>F59</f>
        <v>0</v>
      </c>
      <c r="G58" s="116">
        <f t="shared" ref="G58:H58" si="25">G59</f>
        <v>0</v>
      </c>
      <c r="H58" s="116">
        <f t="shared" si="25"/>
        <v>0</v>
      </c>
      <c r="I58" s="107">
        <f t="shared" si="1"/>
        <v>0</v>
      </c>
    </row>
    <row r="59" spans="1:9" ht="25.5" outlineLevel="1" x14ac:dyDescent="0.25">
      <c r="A59" s="76" t="s">
        <v>379</v>
      </c>
      <c r="B59" s="124" t="s">
        <v>802</v>
      </c>
      <c r="C59" s="77" t="s">
        <v>61</v>
      </c>
      <c r="D59" s="77" t="s">
        <v>760</v>
      </c>
      <c r="E59" s="77" t="s">
        <v>27</v>
      </c>
      <c r="F59" s="116">
        <f>Ведомственная!G112</f>
        <v>0</v>
      </c>
      <c r="G59" s="116">
        <f>Ведомственная!H112</f>
        <v>0</v>
      </c>
      <c r="H59" s="116">
        <f>Ведомственная!I112</f>
        <v>0</v>
      </c>
      <c r="I59" s="107">
        <f t="shared" si="1"/>
        <v>0</v>
      </c>
    </row>
    <row r="60" spans="1:9" ht="25.5" outlineLevel="1" x14ac:dyDescent="0.25">
      <c r="A60" s="89" t="s">
        <v>459</v>
      </c>
      <c r="B60" s="125" t="s">
        <v>610</v>
      </c>
      <c r="C60" s="123"/>
      <c r="D60" s="123"/>
      <c r="E60" s="123"/>
      <c r="F60" s="116">
        <f>F61</f>
        <v>284</v>
      </c>
      <c r="G60" s="116">
        <f t="shared" ref="G60:H60" si="26">G61</f>
        <v>350</v>
      </c>
      <c r="H60" s="116">
        <f t="shared" si="26"/>
        <v>290</v>
      </c>
      <c r="I60" s="107">
        <f t="shared" si="1"/>
        <v>924</v>
      </c>
    </row>
    <row r="61" spans="1:9" ht="25.5" outlineLevel="1" x14ac:dyDescent="0.25">
      <c r="A61" s="76" t="s">
        <v>380</v>
      </c>
      <c r="B61" s="124" t="s">
        <v>610</v>
      </c>
      <c r="C61" s="77" t="s">
        <v>153</v>
      </c>
      <c r="D61" s="77" t="s">
        <v>25</v>
      </c>
      <c r="E61" s="77" t="s">
        <v>757</v>
      </c>
      <c r="F61" s="116">
        <f>Ведомственная!G204</f>
        <v>284</v>
      </c>
      <c r="G61" s="116">
        <f>Ведомственная!H204</f>
        <v>350</v>
      </c>
      <c r="H61" s="116">
        <f>Ведомственная!I204</f>
        <v>290</v>
      </c>
      <c r="I61" s="107">
        <f t="shared" si="1"/>
        <v>924</v>
      </c>
    </row>
    <row r="62" spans="1:9" ht="38.25" outlineLevel="1" x14ac:dyDescent="0.25">
      <c r="A62" s="89" t="s">
        <v>443</v>
      </c>
      <c r="B62" s="125" t="s">
        <v>836</v>
      </c>
      <c r="C62" s="123"/>
      <c r="D62" s="123"/>
      <c r="E62" s="123"/>
      <c r="F62" s="116">
        <f>F63</f>
        <v>0</v>
      </c>
      <c r="G62" s="116">
        <f t="shared" ref="G62:H62" si="27">G63</f>
        <v>0</v>
      </c>
      <c r="H62" s="116">
        <f t="shared" si="27"/>
        <v>0</v>
      </c>
      <c r="I62" s="107">
        <f t="shared" si="1"/>
        <v>0</v>
      </c>
    </row>
    <row r="63" spans="1:9" ht="25.5" x14ac:dyDescent="0.25">
      <c r="A63" s="76" t="s">
        <v>380</v>
      </c>
      <c r="B63" s="124" t="s">
        <v>836</v>
      </c>
      <c r="C63" s="77" t="s">
        <v>153</v>
      </c>
      <c r="D63" s="77" t="s">
        <v>25</v>
      </c>
      <c r="E63" s="77" t="s">
        <v>759</v>
      </c>
      <c r="F63" s="116">
        <f>Ведомственная!G210</f>
        <v>0</v>
      </c>
      <c r="G63" s="116">
        <f>Ведомственная!H210</f>
        <v>0</v>
      </c>
      <c r="H63" s="116">
        <f>Ведомственная!I210</f>
        <v>0</v>
      </c>
      <c r="I63" s="107">
        <f t="shared" si="1"/>
        <v>0</v>
      </c>
    </row>
    <row r="64" spans="1:9" ht="38.25" outlineLevel="1" x14ac:dyDescent="0.25">
      <c r="A64" s="89" t="s">
        <v>460</v>
      </c>
      <c r="B64" s="125" t="s">
        <v>839</v>
      </c>
      <c r="C64" s="123"/>
      <c r="D64" s="123"/>
      <c r="E64" s="123"/>
      <c r="F64" s="116">
        <f>F65</f>
        <v>0</v>
      </c>
      <c r="G64" s="116">
        <f t="shared" ref="G64:H64" si="28">G65</f>
        <v>0</v>
      </c>
      <c r="H64" s="116">
        <f t="shared" si="28"/>
        <v>0</v>
      </c>
      <c r="I64" s="107">
        <f t="shared" si="1"/>
        <v>0</v>
      </c>
    </row>
    <row r="65" spans="1:9" ht="25.5" outlineLevel="1" x14ac:dyDescent="0.25">
      <c r="A65" s="76" t="s">
        <v>450</v>
      </c>
      <c r="B65" s="124" t="s">
        <v>839</v>
      </c>
      <c r="C65" s="77" t="s">
        <v>359</v>
      </c>
      <c r="D65" s="77" t="s">
        <v>28</v>
      </c>
      <c r="E65" s="77" t="s">
        <v>757</v>
      </c>
      <c r="F65" s="116">
        <f>Ведомственная!G230</f>
        <v>0</v>
      </c>
      <c r="G65" s="116">
        <f>Ведомственная!H230</f>
        <v>0</v>
      </c>
      <c r="H65" s="116">
        <f>Ведомственная!I230</f>
        <v>0</v>
      </c>
      <c r="I65" s="107">
        <f t="shared" si="1"/>
        <v>0</v>
      </c>
    </row>
    <row r="66" spans="1:9" ht="25.5" outlineLevel="1" x14ac:dyDescent="0.25">
      <c r="A66" s="156" t="s">
        <v>403</v>
      </c>
      <c r="B66" s="157" t="s">
        <v>794</v>
      </c>
      <c r="C66" s="158"/>
      <c r="D66" s="158"/>
      <c r="E66" s="158"/>
      <c r="F66" s="155">
        <f>F67+F74</f>
        <v>831</v>
      </c>
      <c r="G66" s="155">
        <f t="shared" ref="G66:H66" si="29">G67+G74</f>
        <v>0</v>
      </c>
      <c r="H66" s="155">
        <f t="shared" si="29"/>
        <v>0</v>
      </c>
      <c r="I66" s="107">
        <f t="shared" si="1"/>
        <v>831</v>
      </c>
    </row>
    <row r="67" spans="1:9" ht="76.5" outlineLevel="1" x14ac:dyDescent="0.25">
      <c r="A67" s="159" t="s">
        <v>714</v>
      </c>
      <c r="B67" s="160" t="s">
        <v>795</v>
      </c>
      <c r="C67" s="161"/>
      <c r="D67" s="161"/>
      <c r="E67" s="161"/>
      <c r="F67" s="162">
        <f>F68+F70+F72</f>
        <v>831</v>
      </c>
      <c r="G67" s="162">
        <f t="shared" ref="G67:H67" si="30">G68+G70+G72</f>
        <v>0</v>
      </c>
      <c r="H67" s="162">
        <f t="shared" si="30"/>
        <v>0</v>
      </c>
      <c r="I67" s="107">
        <f t="shared" si="1"/>
        <v>831</v>
      </c>
    </row>
    <row r="68" spans="1:9" ht="25.5" outlineLevel="1" x14ac:dyDescent="0.25">
      <c r="A68" s="89" t="s">
        <v>478</v>
      </c>
      <c r="B68" s="125" t="s">
        <v>796</v>
      </c>
      <c r="C68" s="123"/>
      <c r="D68" s="123"/>
      <c r="E68" s="123"/>
      <c r="F68" s="116">
        <f>F69</f>
        <v>831</v>
      </c>
      <c r="G68" s="116">
        <f t="shared" ref="G68:H68" si="31">G69</f>
        <v>0</v>
      </c>
      <c r="H68" s="116">
        <f t="shared" si="31"/>
        <v>0</v>
      </c>
      <c r="I68" s="107">
        <f t="shared" si="1"/>
        <v>831</v>
      </c>
    </row>
    <row r="69" spans="1:9" ht="25.5" x14ac:dyDescent="0.25">
      <c r="A69" s="76" t="s">
        <v>379</v>
      </c>
      <c r="B69" s="124" t="s">
        <v>796</v>
      </c>
      <c r="C69" s="77" t="s">
        <v>61</v>
      </c>
      <c r="D69" s="77" t="s">
        <v>760</v>
      </c>
      <c r="E69" s="77" t="s">
        <v>765</v>
      </c>
      <c r="F69" s="116">
        <f>Ведомственная!G97</f>
        <v>831</v>
      </c>
      <c r="G69" s="116">
        <f>Ведомственная!H97</f>
        <v>0</v>
      </c>
      <c r="H69" s="116">
        <f>Ведомственная!I97</f>
        <v>0</v>
      </c>
      <c r="I69" s="107">
        <f t="shared" si="1"/>
        <v>831</v>
      </c>
    </row>
    <row r="70" spans="1:9" ht="25.5" outlineLevel="1" x14ac:dyDescent="0.25">
      <c r="A70" s="89" t="s">
        <v>404</v>
      </c>
      <c r="B70" s="125" t="s">
        <v>797</v>
      </c>
      <c r="C70" s="123"/>
      <c r="D70" s="123"/>
      <c r="E70" s="123"/>
      <c r="F70" s="116">
        <f>F71</f>
        <v>0</v>
      </c>
      <c r="G70" s="116">
        <f t="shared" ref="G70:H70" si="32">G71</f>
        <v>0</v>
      </c>
      <c r="H70" s="116">
        <f t="shared" si="32"/>
        <v>0</v>
      </c>
      <c r="I70" s="107">
        <f t="shared" si="1"/>
        <v>0</v>
      </c>
    </row>
    <row r="71" spans="1:9" ht="25.5" outlineLevel="1" x14ac:dyDescent="0.25">
      <c r="A71" s="76" t="s">
        <v>379</v>
      </c>
      <c r="B71" s="124" t="s">
        <v>797</v>
      </c>
      <c r="C71" s="77" t="s">
        <v>61</v>
      </c>
      <c r="D71" s="77" t="s">
        <v>760</v>
      </c>
      <c r="E71" s="77" t="s">
        <v>765</v>
      </c>
      <c r="F71" s="116">
        <f>Ведомственная!G99</f>
        <v>0</v>
      </c>
      <c r="G71" s="116">
        <f>Ведомственная!H99</f>
        <v>0</v>
      </c>
      <c r="H71" s="116">
        <f>Ведомственная!I99</f>
        <v>0</v>
      </c>
      <c r="I71" s="107">
        <f t="shared" si="1"/>
        <v>0</v>
      </c>
    </row>
    <row r="72" spans="1:9" ht="38.25" outlineLevel="1" x14ac:dyDescent="0.25">
      <c r="A72" s="89" t="s">
        <v>405</v>
      </c>
      <c r="B72" s="125" t="s">
        <v>798</v>
      </c>
      <c r="C72" s="123"/>
      <c r="D72" s="123"/>
      <c r="E72" s="123"/>
      <c r="F72" s="116">
        <f>F73</f>
        <v>0</v>
      </c>
      <c r="G72" s="116">
        <f t="shared" ref="G72:H72" si="33">G73</f>
        <v>0</v>
      </c>
      <c r="H72" s="116">
        <f t="shared" si="33"/>
        <v>0</v>
      </c>
      <c r="I72" s="107">
        <f t="shared" si="1"/>
        <v>0</v>
      </c>
    </row>
    <row r="73" spans="1:9" ht="25.5" outlineLevel="1" x14ac:dyDescent="0.25">
      <c r="A73" s="76" t="s">
        <v>379</v>
      </c>
      <c r="B73" s="124" t="s">
        <v>798</v>
      </c>
      <c r="C73" s="77" t="s">
        <v>61</v>
      </c>
      <c r="D73" s="77" t="s">
        <v>760</v>
      </c>
      <c r="E73" s="77" t="s">
        <v>765</v>
      </c>
      <c r="F73" s="116">
        <f>Ведомственная!G101</f>
        <v>0</v>
      </c>
      <c r="G73" s="116">
        <f>Ведомственная!H101</f>
        <v>0</v>
      </c>
      <c r="H73" s="116">
        <f>Ведомственная!I101</f>
        <v>0</v>
      </c>
      <c r="I73" s="107">
        <f t="shared" si="1"/>
        <v>0</v>
      </c>
    </row>
    <row r="74" spans="1:9" ht="63.75" outlineLevel="1" x14ac:dyDescent="0.25">
      <c r="A74" s="159" t="s">
        <v>406</v>
      </c>
      <c r="B74" s="160" t="s">
        <v>799</v>
      </c>
      <c r="C74" s="161"/>
      <c r="D74" s="161"/>
      <c r="E74" s="161"/>
      <c r="F74" s="162">
        <f>F75</f>
        <v>0</v>
      </c>
      <c r="G74" s="162">
        <f t="shared" ref="G74:H75" si="34">G75</f>
        <v>0</v>
      </c>
      <c r="H74" s="162">
        <f t="shared" si="34"/>
        <v>0</v>
      </c>
      <c r="I74" s="107">
        <f t="shared" ref="I74:I139" si="35">F74+G74+H74</f>
        <v>0</v>
      </c>
    </row>
    <row r="75" spans="1:9" ht="25.5" outlineLevel="1" x14ac:dyDescent="0.25">
      <c r="A75" s="89" t="s">
        <v>404</v>
      </c>
      <c r="B75" s="125" t="s">
        <v>800</v>
      </c>
      <c r="C75" s="123"/>
      <c r="D75" s="123"/>
      <c r="E75" s="123"/>
      <c r="F75" s="116">
        <f>F76</f>
        <v>0</v>
      </c>
      <c r="G75" s="116">
        <f t="shared" si="34"/>
        <v>0</v>
      </c>
      <c r="H75" s="116">
        <f t="shared" si="34"/>
        <v>0</v>
      </c>
      <c r="I75" s="107">
        <f t="shared" si="35"/>
        <v>0</v>
      </c>
    </row>
    <row r="76" spans="1:9" ht="25.5" outlineLevel="1" x14ac:dyDescent="0.25">
      <c r="A76" s="76" t="s">
        <v>379</v>
      </c>
      <c r="B76" s="124" t="s">
        <v>800</v>
      </c>
      <c r="C76" s="77" t="s">
        <v>61</v>
      </c>
      <c r="D76" s="77" t="s">
        <v>760</v>
      </c>
      <c r="E76" s="77" t="s">
        <v>765</v>
      </c>
      <c r="F76" s="116">
        <f>Ведомственная!G104</f>
        <v>0</v>
      </c>
      <c r="G76" s="116">
        <f>Ведомственная!H104</f>
        <v>0</v>
      </c>
      <c r="H76" s="116">
        <f>Ведомственная!I104</f>
        <v>0</v>
      </c>
      <c r="I76" s="107">
        <f t="shared" si="35"/>
        <v>0</v>
      </c>
    </row>
    <row r="77" spans="1:9" ht="38.25" x14ac:dyDescent="0.25">
      <c r="A77" s="156" t="s">
        <v>412</v>
      </c>
      <c r="B77" s="157" t="s">
        <v>803</v>
      </c>
      <c r="C77" s="158"/>
      <c r="D77" s="158"/>
      <c r="E77" s="158"/>
      <c r="F77" s="155">
        <f>F78+F97</f>
        <v>351.5</v>
      </c>
      <c r="G77" s="155">
        <f t="shared" ref="G77:H77" si="36">G78+G97</f>
        <v>0</v>
      </c>
      <c r="H77" s="155">
        <f t="shared" si="36"/>
        <v>0</v>
      </c>
      <c r="I77" s="107">
        <f t="shared" si="35"/>
        <v>351.5</v>
      </c>
    </row>
    <row r="78" spans="1:9" ht="38.25" outlineLevel="1" x14ac:dyDescent="0.25">
      <c r="A78" s="159" t="s">
        <v>413</v>
      </c>
      <c r="B78" s="160" t="s">
        <v>804</v>
      </c>
      <c r="C78" s="161"/>
      <c r="D78" s="161"/>
      <c r="E78" s="161"/>
      <c r="F78" s="162">
        <f>F79+F81+F83+F85+F87+F89+F91+F95+F93</f>
        <v>16</v>
      </c>
      <c r="G78" s="162">
        <f t="shared" ref="G78:H78" si="37">G79+G81+G83+G85+G87+G89+G91+G95+G93</f>
        <v>0</v>
      </c>
      <c r="H78" s="162">
        <f t="shared" si="37"/>
        <v>0</v>
      </c>
      <c r="I78" s="107">
        <f t="shared" si="35"/>
        <v>16</v>
      </c>
    </row>
    <row r="79" spans="1:9" ht="51" outlineLevel="1" x14ac:dyDescent="0.25">
      <c r="A79" s="89" t="s">
        <v>414</v>
      </c>
      <c r="B79" s="125" t="s">
        <v>805</v>
      </c>
      <c r="C79" s="123"/>
      <c r="D79" s="123"/>
      <c r="E79" s="123"/>
      <c r="F79" s="116">
        <f>F80</f>
        <v>0</v>
      </c>
      <c r="G79" s="116">
        <f t="shared" ref="G79:H79" si="38">G80</f>
        <v>0</v>
      </c>
      <c r="H79" s="116">
        <f t="shared" si="38"/>
        <v>0</v>
      </c>
      <c r="I79" s="107">
        <f t="shared" si="35"/>
        <v>0</v>
      </c>
    </row>
    <row r="80" spans="1:9" ht="25.5" outlineLevel="1" x14ac:dyDescent="0.25">
      <c r="A80" s="76" t="s">
        <v>379</v>
      </c>
      <c r="B80" s="124" t="s">
        <v>805</v>
      </c>
      <c r="C80" s="77" t="s">
        <v>61</v>
      </c>
      <c r="D80" s="77" t="s">
        <v>761</v>
      </c>
      <c r="E80" s="77" t="s">
        <v>757</v>
      </c>
      <c r="F80" s="116">
        <f>Ведомственная!G119</f>
        <v>0</v>
      </c>
      <c r="G80" s="116">
        <f>Ведомственная!H119</f>
        <v>0</v>
      </c>
      <c r="H80" s="116">
        <f>Ведомственная!I119</f>
        <v>0</v>
      </c>
      <c r="I80" s="107">
        <f t="shared" si="35"/>
        <v>0</v>
      </c>
    </row>
    <row r="81" spans="1:9" ht="38.25" outlineLevel="1" x14ac:dyDescent="0.25">
      <c r="A81" s="89" t="s">
        <v>471</v>
      </c>
      <c r="B81" s="126" t="s">
        <v>806</v>
      </c>
      <c r="C81" s="123"/>
      <c r="D81" s="123"/>
      <c r="E81" s="123"/>
      <c r="F81" s="116">
        <f>F82</f>
        <v>0</v>
      </c>
      <c r="G81" s="116">
        <f t="shared" ref="G81:H81" si="39">G82</f>
        <v>0</v>
      </c>
      <c r="H81" s="116">
        <f t="shared" si="39"/>
        <v>0</v>
      </c>
      <c r="I81" s="107">
        <f t="shared" si="35"/>
        <v>0</v>
      </c>
    </row>
    <row r="82" spans="1:9" ht="38.25" outlineLevel="1" x14ac:dyDescent="0.25">
      <c r="A82" s="76" t="s">
        <v>432</v>
      </c>
      <c r="B82" s="126" t="s">
        <v>806</v>
      </c>
      <c r="C82" s="127" t="s">
        <v>262</v>
      </c>
      <c r="D82" s="123" t="s">
        <v>761</v>
      </c>
      <c r="E82" s="123" t="s">
        <v>757</v>
      </c>
      <c r="F82" s="116">
        <f>Ведомственная!G121</f>
        <v>0</v>
      </c>
      <c r="G82" s="116">
        <f>Ведомственная!H121</f>
        <v>0</v>
      </c>
      <c r="H82" s="116">
        <f>Ведомственная!I121</f>
        <v>0</v>
      </c>
      <c r="I82" s="107">
        <f t="shared" si="35"/>
        <v>0</v>
      </c>
    </row>
    <row r="83" spans="1:9" ht="51" outlineLevel="1" x14ac:dyDescent="0.25">
      <c r="A83" s="89" t="s">
        <v>416</v>
      </c>
      <c r="B83" s="125" t="s">
        <v>807</v>
      </c>
      <c r="C83" s="123"/>
      <c r="D83" s="123"/>
      <c r="E83" s="123"/>
      <c r="F83" s="116">
        <f>F84</f>
        <v>0</v>
      </c>
      <c r="G83" s="116">
        <f t="shared" ref="G83:H83" si="40">G84</f>
        <v>0</v>
      </c>
      <c r="H83" s="116">
        <f t="shared" si="40"/>
        <v>0</v>
      </c>
      <c r="I83" s="107">
        <f t="shared" si="35"/>
        <v>0</v>
      </c>
    </row>
    <row r="84" spans="1:9" ht="25.5" outlineLevel="1" x14ac:dyDescent="0.25">
      <c r="A84" s="76" t="s">
        <v>379</v>
      </c>
      <c r="B84" s="124" t="s">
        <v>807</v>
      </c>
      <c r="C84" s="77" t="s">
        <v>61</v>
      </c>
      <c r="D84" s="77" t="s">
        <v>761</v>
      </c>
      <c r="E84" s="77" t="s">
        <v>758</v>
      </c>
      <c r="F84" s="116">
        <f>Ведомственная!G127</f>
        <v>0</v>
      </c>
      <c r="G84" s="116">
        <f>Ведомственная!H127</f>
        <v>0</v>
      </c>
      <c r="H84" s="116">
        <f>Ведомственная!I127</f>
        <v>0</v>
      </c>
      <c r="I84" s="107">
        <f t="shared" si="35"/>
        <v>0</v>
      </c>
    </row>
    <row r="85" spans="1:9" ht="38.25" outlineLevel="1" x14ac:dyDescent="0.25">
      <c r="A85" s="89" t="s">
        <v>417</v>
      </c>
      <c r="B85" s="125" t="s">
        <v>808</v>
      </c>
      <c r="C85" s="123"/>
      <c r="D85" s="123"/>
      <c r="E85" s="123"/>
      <c r="F85" s="116">
        <f>F86</f>
        <v>16</v>
      </c>
      <c r="G85" s="116">
        <f t="shared" ref="G85:H85" si="41">G86</f>
        <v>0</v>
      </c>
      <c r="H85" s="116">
        <f t="shared" si="41"/>
        <v>0</v>
      </c>
      <c r="I85" s="107">
        <f t="shared" si="35"/>
        <v>16</v>
      </c>
    </row>
    <row r="86" spans="1:9" ht="25.5" outlineLevel="1" x14ac:dyDescent="0.25">
      <c r="A86" s="76" t="s">
        <v>379</v>
      </c>
      <c r="B86" s="124" t="s">
        <v>808</v>
      </c>
      <c r="C86" s="77" t="s">
        <v>61</v>
      </c>
      <c r="D86" s="77" t="s">
        <v>761</v>
      </c>
      <c r="E86" s="77" t="s">
        <v>758</v>
      </c>
      <c r="F86" s="116">
        <f>Ведомственная!G129</f>
        <v>16</v>
      </c>
      <c r="G86" s="116">
        <f>Ведомственная!H129</f>
        <v>0</v>
      </c>
      <c r="H86" s="116">
        <f>Ведомственная!I129</f>
        <v>0</v>
      </c>
      <c r="I86" s="107">
        <f t="shared" si="35"/>
        <v>16</v>
      </c>
    </row>
    <row r="87" spans="1:9" ht="25.5" outlineLevel="1" x14ac:dyDescent="0.25">
      <c r="A87" s="89" t="s">
        <v>470</v>
      </c>
      <c r="B87" s="125" t="s">
        <v>809</v>
      </c>
      <c r="C87" s="123"/>
      <c r="D87" s="123"/>
      <c r="E87" s="123"/>
      <c r="F87" s="116">
        <f>F88</f>
        <v>0</v>
      </c>
      <c r="G87" s="116">
        <f t="shared" ref="G87:H87" si="42">G88</f>
        <v>0</v>
      </c>
      <c r="H87" s="116">
        <f t="shared" si="42"/>
        <v>0</v>
      </c>
      <c r="I87" s="107">
        <f t="shared" si="35"/>
        <v>0</v>
      </c>
    </row>
    <row r="88" spans="1:9" ht="25.5" outlineLevel="1" x14ac:dyDescent="0.25">
      <c r="A88" s="76" t="s">
        <v>379</v>
      </c>
      <c r="B88" s="124" t="s">
        <v>809</v>
      </c>
      <c r="C88" s="77" t="s">
        <v>61</v>
      </c>
      <c r="D88" s="77" t="s">
        <v>761</v>
      </c>
      <c r="E88" s="77" t="s">
        <v>758</v>
      </c>
      <c r="F88" s="116">
        <f>Ведомственная!G131</f>
        <v>0</v>
      </c>
      <c r="G88" s="116">
        <f>Ведомственная!H131</f>
        <v>0</v>
      </c>
      <c r="H88" s="116">
        <f>Ведомственная!I131</f>
        <v>0</v>
      </c>
      <c r="I88" s="107">
        <f t="shared" si="35"/>
        <v>0</v>
      </c>
    </row>
    <row r="89" spans="1:9" ht="38.25" outlineLevel="1" x14ac:dyDescent="0.25">
      <c r="A89" s="89" t="s">
        <v>418</v>
      </c>
      <c r="B89" s="125" t="s">
        <v>810</v>
      </c>
      <c r="C89" s="123"/>
      <c r="D89" s="123"/>
      <c r="E89" s="123"/>
      <c r="F89" s="116">
        <f>F90</f>
        <v>0</v>
      </c>
      <c r="G89" s="116">
        <f t="shared" ref="G89:H89" si="43">G90</f>
        <v>0</v>
      </c>
      <c r="H89" s="116">
        <f t="shared" si="43"/>
        <v>0</v>
      </c>
      <c r="I89" s="107">
        <f t="shared" si="35"/>
        <v>0</v>
      </c>
    </row>
    <row r="90" spans="1:9" ht="25.5" outlineLevel="1" x14ac:dyDescent="0.25">
      <c r="A90" s="76" t="s">
        <v>379</v>
      </c>
      <c r="B90" s="124" t="s">
        <v>810</v>
      </c>
      <c r="C90" s="77" t="s">
        <v>61</v>
      </c>
      <c r="D90" s="77" t="s">
        <v>761</v>
      </c>
      <c r="E90" s="77" t="s">
        <v>758</v>
      </c>
      <c r="F90" s="116">
        <f>Ведомственная!G133</f>
        <v>0</v>
      </c>
      <c r="G90" s="116">
        <f>Ведомственная!H133</f>
        <v>0</v>
      </c>
      <c r="H90" s="116">
        <f>Ведомственная!I133</f>
        <v>0</v>
      </c>
      <c r="I90" s="107">
        <f t="shared" si="35"/>
        <v>0</v>
      </c>
    </row>
    <row r="91" spans="1:9" ht="38.25" outlineLevel="1" x14ac:dyDescent="0.25">
      <c r="A91" s="89" t="s">
        <v>419</v>
      </c>
      <c r="B91" s="125" t="s">
        <v>811</v>
      </c>
      <c r="C91" s="123"/>
      <c r="D91" s="123"/>
      <c r="E91" s="123"/>
      <c r="F91" s="116">
        <f>F92</f>
        <v>0</v>
      </c>
      <c r="G91" s="116">
        <f t="shared" ref="G91:H91" si="44">G92</f>
        <v>0</v>
      </c>
      <c r="H91" s="116">
        <f t="shared" si="44"/>
        <v>0</v>
      </c>
      <c r="I91" s="107">
        <f t="shared" si="35"/>
        <v>0</v>
      </c>
    </row>
    <row r="92" spans="1:9" ht="25.5" outlineLevel="1" x14ac:dyDescent="0.25">
      <c r="A92" s="76" t="s">
        <v>379</v>
      </c>
      <c r="B92" s="124" t="s">
        <v>811</v>
      </c>
      <c r="C92" s="77" t="s">
        <v>61</v>
      </c>
      <c r="D92" s="77" t="s">
        <v>761</v>
      </c>
      <c r="E92" s="77" t="s">
        <v>758</v>
      </c>
      <c r="F92" s="116">
        <f>Ведомственная!G135</f>
        <v>0</v>
      </c>
      <c r="G92" s="116">
        <f>Ведомственная!H135</f>
        <v>0</v>
      </c>
      <c r="H92" s="116">
        <f>Ведомственная!I135</f>
        <v>0</v>
      </c>
      <c r="I92" s="107">
        <f t="shared" si="35"/>
        <v>0</v>
      </c>
    </row>
    <row r="93" spans="1:9" ht="63.75" outlineLevel="1" x14ac:dyDescent="0.25">
      <c r="A93" s="76" t="s">
        <v>845</v>
      </c>
      <c r="B93" s="124" t="s">
        <v>844</v>
      </c>
      <c r="C93" s="77"/>
      <c r="D93" s="123"/>
      <c r="E93" s="123"/>
      <c r="F93" s="116">
        <f>F94</f>
        <v>0</v>
      </c>
      <c r="G93" s="116">
        <f t="shared" ref="G93:H93" si="45">G94</f>
        <v>0</v>
      </c>
      <c r="H93" s="116">
        <f t="shared" si="45"/>
        <v>0</v>
      </c>
      <c r="I93" s="107"/>
    </row>
    <row r="94" spans="1:9" ht="25.5" outlineLevel="1" x14ac:dyDescent="0.25">
      <c r="A94" s="76" t="s">
        <v>379</v>
      </c>
      <c r="B94" s="124" t="s">
        <v>844</v>
      </c>
      <c r="C94" s="77" t="s">
        <v>61</v>
      </c>
      <c r="D94" s="77" t="s">
        <v>761</v>
      </c>
      <c r="E94" s="77" t="s">
        <v>758</v>
      </c>
      <c r="F94" s="116">
        <f>Ведомственная!G137</f>
        <v>0</v>
      </c>
      <c r="G94" s="116">
        <f>Ведомственная!H137</f>
        <v>0</v>
      </c>
      <c r="H94" s="116">
        <f>Ведомственная!I137</f>
        <v>0</v>
      </c>
      <c r="I94" s="107"/>
    </row>
    <row r="95" spans="1:9" ht="38.25" outlineLevel="1" x14ac:dyDescent="0.25">
      <c r="A95" s="89" t="s">
        <v>433</v>
      </c>
      <c r="B95" s="125" t="s">
        <v>827</v>
      </c>
      <c r="C95" s="123"/>
      <c r="D95" s="123"/>
      <c r="E95" s="123"/>
      <c r="F95" s="116">
        <f>F96</f>
        <v>0</v>
      </c>
      <c r="G95" s="116">
        <f t="shared" ref="G95:H95" si="46">G96</f>
        <v>0</v>
      </c>
      <c r="H95" s="116">
        <f t="shared" si="46"/>
        <v>0</v>
      </c>
      <c r="I95" s="107">
        <f t="shared" si="35"/>
        <v>0</v>
      </c>
    </row>
    <row r="96" spans="1:9" ht="38.25" outlineLevel="1" x14ac:dyDescent="0.25">
      <c r="A96" s="76" t="s">
        <v>432</v>
      </c>
      <c r="B96" s="124" t="s">
        <v>827</v>
      </c>
      <c r="C96" s="77" t="s">
        <v>262</v>
      </c>
      <c r="D96" s="77" t="s">
        <v>761</v>
      </c>
      <c r="E96" s="77" t="s">
        <v>761</v>
      </c>
      <c r="F96" s="116">
        <f>Ведомственная!G177</f>
        <v>0</v>
      </c>
      <c r="G96" s="116">
        <f>Ведомственная!H177</f>
        <v>0</v>
      </c>
      <c r="H96" s="116">
        <f>Ведомственная!I177</f>
        <v>0</v>
      </c>
      <c r="I96" s="107">
        <f t="shared" si="35"/>
        <v>0</v>
      </c>
    </row>
    <row r="97" spans="1:9" ht="25.5" outlineLevel="1" x14ac:dyDescent="0.25">
      <c r="A97" s="159" t="s">
        <v>421</v>
      </c>
      <c r="B97" s="160" t="s">
        <v>812</v>
      </c>
      <c r="C97" s="161"/>
      <c r="D97" s="161"/>
      <c r="E97" s="161"/>
      <c r="F97" s="162">
        <f>F98+F100+F102+F105+F107+F109+F111+F113+F115+F118+F121+F123+F125+F127</f>
        <v>335.5</v>
      </c>
      <c r="G97" s="162">
        <f t="shared" ref="G97:H97" si="47">G98+G100+G102+G105+G107+G109+G111+G113+G115+G118+G121+G123+G125+G127</f>
        <v>0</v>
      </c>
      <c r="H97" s="162">
        <f t="shared" si="47"/>
        <v>0</v>
      </c>
      <c r="I97" s="107">
        <f t="shared" si="35"/>
        <v>335.5</v>
      </c>
    </row>
    <row r="98" spans="1:9" ht="51" outlineLevel="1" x14ac:dyDescent="0.25">
      <c r="A98" s="89" t="s">
        <v>416</v>
      </c>
      <c r="B98" s="125" t="s">
        <v>813</v>
      </c>
      <c r="C98" s="123"/>
      <c r="D98" s="123"/>
      <c r="E98" s="123"/>
      <c r="F98" s="116">
        <f>F99</f>
        <v>0</v>
      </c>
      <c r="G98" s="116">
        <f t="shared" ref="G98:H98" si="48">G99</f>
        <v>0</v>
      </c>
      <c r="H98" s="116">
        <f t="shared" si="48"/>
        <v>0</v>
      </c>
      <c r="I98" s="107">
        <f t="shared" si="35"/>
        <v>0</v>
      </c>
    </row>
    <row r="99" spans="1:9" ht="25.5" outlineLevel="1" x14ac:dyDescent="0.25">
      <c r="A99" s="76" t="s">
        <v>379</v>
      </c>
      <c r="B99" s="124" t="s">
        <v>813</v>
      </c>
      <c r="C99" s="77" t="s">
        <v>61</v>
      </c>
      <c r="D99" s="77" t="s">
        <v>761</v>
      </c>
      <c r="E99" s="77" t="s">
        <v>759</v>
      </c>
      <c r="F99" s="116">
        <f>Ведомственная!G143</f>
        <v>0</v>
      </c>
      <c r="G99" s="116">
        <f>Ведомственная!H143</f>
        <v>0</v>
      </c>
      <c r="H99" s="116">
        <f>Ведомственная!I143</f>
        <v>0</v>
      </c>
      <c r="I99" s="107">
        <f t="shared" si="35"/>
        <v>0</v>
      </c>
    </row>
    <row r="100" spans="1:9" ht="25.5" outlineLevel="1" x14ac:dyDescent="0.25">
      <c r="A100" s="89" t="s">
        <v>469</v>
      </c>
      <c r="B100" s="125" t="s">
        <v>814</v>
      </c>
      <c r="C100" s="123"/>
      <c r="D100" s="123"/>
      <c r="E100" s="123"/>
      <c r="F100" s="116">
        <f>F101</f>
        <v>0</v>
      </c>
      <c r="G100" s="116">
        <f t="shared" ref="G100:H100" si="49">G101</f>
        <v>0</v>
      </c>
      <c r="H100" s="116">
        <f t="shared" si="49"/>
        <v>0</v>
      </c>
      <c r="I100" s="107">
        <f t="shared" si="35"/>
        <v>0</v>
      </c>
    </row>
    <row r="101" spans="1:9" ht="25.5" outlineLevel="1" x14ac:dyDescent="0.25">
      <c r="A101" s="76" t="s">
        <v>379</v>
      </c>
      <c r="B101" s="124" t="s">
        <v>814</v>
      </c>
      <c r="C101" s="77" t="s">
        <v>61</v>
      </c>
      <c r="D101" s="77" t="s">
        <v>761</v>
      </c>
      <c r="E101" s="77" t="s">
        <v>759</v>
      </c>
      <c r="F101" s="116">
        <f>Ведомственная!G145</f>
        <v>0</v>
      </c>
      <c r="G101" s="116">
        <f>Ведомственная!H145</f>
        <v>0</v>
      </c>
      <c r="H101" s="116">
        <f>Ведомственная!I145</f>
        <v>0</v>
      </c>
      <c r="I101" s="107">
        <f t="shared" si="35"/>
        <v>0</v>
      </c>
    </row>
    <row r="102" spans="1:9" ht="25.5" outlineLevel="1" x14ac:dyDescent="0.25">
      <c r="A102" s="89" t="s">
        <v>422</v>
      </c>
      <c r="B102" s="125" t="s">
        <v>815</v>
      </c>
      <c r="C102" s="123"/>
      <c r="D102" s="123"/>
      <c r="E102" s="123"/>
      <c r="F102" s="116">
        <f>F103+F104</f>
        <v>0</v>
      </c>
      <c r="G102" s="116">
        <f t="shared" ref="G102:H102" si="50">G103+G104</f>
        <v>0</v>
      </c>
      <c r="H102" s="116">
        <f t="shared" si="50"/>
        <v>0</v>
      </c>
      <c r="I102" s="107">
        <f t="shared" si="35"/>
        <v>0</v>
      </c>
    </row>
    <row r="103" spans="1:9" ht="25.5" outlineLevel="1" x14ac:dyDescent="0.25">
      <c r="A103" s="76" t="s">
        <v>379</v>
      </c>
      <c r="B103" s="124" t="s">
        <v>815</v>
      </c>
      <c r="C103" s="77" t="s">
        <v>61</v>
      </c>
      <c r="D103" s="77" t="s">
        <v>761</v>
      </c>
      <c r="E103" s="77" t="s">
        <v>759</v>
      </c>
      <c r="F103" s="116">
        <f>Ведомственная!G147</f>
        <v>0</v>
      </c>
      <c r="G103" s="116">
        <f>Ведомственная!H147</f>
        <v>0</v>
      </c>
      <c r="H103" s="116">
        <f>Ведомственная!I147</f>
        <v>0</v>
      </c>
      <c r="I103" s="107">
        <f t="shared" si="35"/>
        <v>0</v>
      </c>
    </row>
    <row r="104" spans="1:9" ht="25.5" outlineLevel="1" x14ac:dyDescent="0.25">
      <c r="A104" s="76" t="s">
        <v>381</v>
      </c>
      <c r="B104" s="124" t="s">
        <v>815</v>
      </c>
      <c r="C104" s="77" t="s">
        <v>159</v>
      </c>
      <c r="D104" s="77" t="s">
        <v>761</v>
      </c>
      <c r="E104" s="77" t="s">
        <v>759</v>
      </c>
      <c r="F104" s="116">
        <f>Ведомственная!G148</f>
        <v>0</v>
      </c>
      <c r="G104" s="116">
        <f>Ведомственная!H148</f>
        <v>0</v>
      </c>
      <c r="H104" s="116">
        <f>Ведомственная!I148</f>
        <v>0</v>
      </c>
      <c r="I104" s="107">
        <f t="shared" si="35"/>
        <v>0</v>
      </c>
    </row>
    <row r="105" spans="1:9" ht="25.5" outlineLevel="1" x14ac:dyDescent="0.25">
      <c r="A105" s="89" t="s">
        <v>423</v>
      </c>
      <c r="B105" s="125" t="s">
        <v>816</v>
      </c>
      <c r="C105" s="123"/>
      <c r="D105" s="123"/>
      <c r="E105" s="123"/>
      <c r="F105" s="116">
        <f>F106</f>
        <v>0</v>
      </c>
      <c r="G105" s="116">
        <f t="shared" ref="G105:H105" si="51">G106</f>
        <v>0</v>
      </c>
      <c r="H105" s="116">
        <f t="shared" si="51"/>
        <v>0</v>
      </c>
      <c r="I105" s="107">
        <f t="shared" si="35"/>
        <v>0</v>
      </c>
    </row>
    <row r="106" spans="1:9" ht="25.5" x14ac:dyDescent="0.25">
      <c r="A106" s="76" t="s">
        <v>379</v>
      </c>
      <c r="B106" s="124" t="s">
        <v>816</v>
      </c>
      <c r="C106" s="77" t="s">
        <v>61</v>
      </c>
      <c r="D106" s="77" t="s">
        <v>761</v>
      </c>
      <c r="E106" s="77" t="s">
        <v>759</v>
      </c>
      <c r="F106" s="116">
        <f>Ведомственная!G150</f>
        <v>0</v>
      </c>
      <c r="G106" s="116">
        <f>Ведомственная!H150</f>
        <v>0</v>
      </c>
      <c r="H106" s="116">
        <f>Ведомственная!I150</f>
        <v>0</v>
      </c>
      <c r="I106" s="107">
        <f t="shared" si="35"/>
        <v>0</v>
      </c>
    </row>
    <row r="107" spans="1:9" ht="76.5" outlineLevel="1" x14ac:dyDescent="0.25">
      <c r="A107" s="89" t="s">
        <v>458</v>
      </c>
      <c r="B107" s="125" t="s">
        <v>817</v>
      </c>
      <c r="C107" s="123"/>
      <c r="D107" s="123"/>
      <c r="E107" s="123"/>
      <c r="F107" s="116">
        <f>F108</f>
        <v>0</v>
      </c>
      <c r="G107" s="116">
        <f t="shared" ref="G107:H107" si="52">G108</f>
        <v>0</v>
      </c>
      <c r="H107" s="116">
        <f t="shared" si="52"/>
        <v>0</v>
      </c>
      <c r="I107" s="107">
        <f t="shared" si="35"/>
        <v>0</v>
      </c>
    </row>
    <row r="108" spans="1:9" ht="25.5" outlineLevel="1" x14ac:dyDescent="0.25">
      <c r="A108" s="76" t="s">
        <v>379</v>
      </c>
      <c r="B108" s="124" t="s">
        <v>817</v>
      </c>
      <c r="C108" s="77" t="s">
        <v>61</v>
      </c>
      <c r="D108" s="77" t="s">
        <v>761</v>
      </c>
      <c r="E108" s="77" t="s">
        <v>759</v>
      </c>
      <c r="F108" s="116">
        <f>Ведомственная!G152</f>
        <v>0</v>
      </c>
      <c r="G108" s="116">
        <f>Ведомственная!H152</f>
        <v>0</v>
      </c>
      <c r="H108" s="116">
        <f>Ведомственная!I152</f>
        <v>0</v>
      </c>
      <c r="I108" s="107">
        <f t="shared" si="35"/>
        <v>0</v>
      </c>
    </row>
    <row r="109" spans="1:9" ht="38.25" outlineLevel="1" x14ac:dyDescent="0.25">
      <c r="A109" s="89" t="s">
        <v>424</v>
      </c>
      <c r="B109" s="125" t="s">
        <v>818</v>
      </c>
      <c r="C109" s="123"/>
      <c r="D109" s="123"/>
      <c r="E109" s="123"/>
      <c r="F109" s="116">
        <f>F110</f>
        <v>100</v>
      </c>
      <c r="G109" s="116">
        <f t="shared" ref="G109:H109" si="53">G110</f>
        <v>0</v>
      </c>
      <c r="H109" s="116">
        <f t="shared" si="53"/>
        <v>0</v>
      </c>
      <c r="I109" s="107">
        <f t="shared" si="35"/>
        <v>100</v>
      </c>
    </row>
    <row r="110" spans="1:9" ht="25.5" outlineLevel="1" x14ac:dyDescent="0.25">
      <c r="A110" s="76" t="s">
        <v>379</v>
      </c>
      <c r="B110" s="124" t="s">
        <v>818</v>
      </c>
      <c r="C110" s="77" t="s">
        <v>61</v>
      </c>
      <c r="D110" s="77" t="s">
        <v>761</v>
      </c>
      <c r="E110" s="77" t="s">
        <v>759</v>
      </c>
      <c r="F110" s="116">
        <f>Ведомственная!G154</f>
        <v>100</v>
      </c>
      <c r="G110" s="116">
        <f>Ведомственная!H154</f>
        <v>0</v>
      </c>
      <c r="H110" s="116">
        <f>Ведомственная!I154</f>
        <v>0</v>
      </c>
      <c r="I110" s="107">
        <f t="shared" si="35"/>
        <v>100</v>
      </c>
    </row>
    <row r="111" spans="1:9" ht="38.25" outlineLevel="1" x14ac:dyDescent="0.25">
      <c r="A111" s="89" t="s">
        <v>425</v>
      </c>
      <c r="B111" s="125" t="s">
        <v>819</v>
      </c>
      <c r="C111" s="123"/>
      <c r="D111" s="123"/>
      <c r="E111" s="123"/>
      <c r="F111" s="116">
        <f>F112</f>
        <v>0</v>
      </c>
      <c r="G111" s="116">
        <f t="shared" ref="G111:H111" si="54">G112</f>
        <v>0</v>
      </c>
      <c r="H111" s="116">
        <f t="shared" si="54"/>
        <v>0</v>
      </c>
      <c r="I111" s="107">
        <f t="shared" si="35"/>
        <v>0</v>
      </c>
    </row>
    <row r="112" spans="1:9" ht="25.5" outlineLevel="1" x14ac:dyDescent="0.25">
      <c r="A112" s="76" t="s">
        <v>379</v>
      </c>
      <c r="B112" s="124" t="s">
        <v>819</v>
      </c>
      <c r="C112" s="77" t="s">
        <v>61</v>
      </c>
      <c r="D112" s="77" t="s">
        <v>761</v>
      </c>
      <c r="E112" s="77" t="s">
        <v>759</v>
      </c>
      <c r="F112" s="116">
        <f>Ведомственная!G156</f>
        <v>0</v>
      </c>
      <c r="G112" s="116">
        <f>Ведомственная!H156</f>
        <v>0</v>
      </c>
      <c r="H112" s="116">
        <f>Ведомственная!I156</f>
        <v>0</v>
      </c>
      <c r="I112" s="107">
        <f t="shared" si="35"/>
        <v>0</v>
      </c>
    </row>
    <row r="113" spans="1:9" ht="25.5" outlineLevel="1" x14ac:dyDescent="0.25">
      <c r="A113" s="89" t="s">
        <v>426</v>
      </c>
      <c r="B113" s="125" t="s">
        <v>820</v>
      </c>
      <c r="C113" s="123"/>
      <c r="D113" s="123"/>
      <c r="E113" s="123"/>
      <c r="F113" s="116">
        <f>F114</f>
        <v>0</v>
      </c>
      <c r="G113" s="116">
        <f t="shared" ref="G113:H113" si="55">G114</f>
        <v>0</v>
      </c>
      <c r="H113" s="116">
        <f t="shared" si="55"/>
        <v>0</v>
      </c>
      <c r="I113" s="107">
        <f t="shared" si="35"/>
        <v>0</v>
      </c>
    </row>
    <row r="114" spans="1:9" ht="25.5" outlineLevel="1" x14ac:dyDescent="0.25">
      <c r="A114" s="76" t="s">
        <v>379</v>
      </c>
      <c r="B114" s="124" t="s">
        <v>820</v>
      </c>
      <c r="C114" s="77" t="s">
        <v>61</v>
      </c>
      <c r="D114" s="77" t="s">
        <v>761</v>
      </c>
      <c r="E114" s="77" t="s">
        <v>759</v>
      </c>
      <c r="F114" s="116">
        <f>Ведомственная!G158</f>
        <v>0</v>
      </c>
      <c r="G114" s="116">
        <f>Ведомственная!H158</f>
        <v>0</v>
      </c>
      <c r="H114" s="116">
        <f>Ведомственная!I158</f>
        <v>0</v>
      </c>
      <c r="I114" s="107">
        <f t="shared" si="35"/>
        <v>0</v>
      </c>
    </row>
    <row r="115" spans="1:9" ht="25.5" x14ac:dyDescent="0.25">
      <c r="A115" s="89" t="s">
        <v>427</v>
      </c>
      <c r="B115" s="125" t="s">
        <v>821</v>
      </c>
      <c r="C115" s="123"/>
      <c r="D115" s="123"/>
      <c r="E115" s="123"/>
      <c r="F115" s="116">
        <f>F116+F117</f>
        <v>130.19999999999999</v>
      </c>
      <c r="G115" s="116">
        <f t="shared" ref="G115:H115" si="56">G116+G117</f>
        <v>0</v>
      </c>
      <c r="H115" s="116">
        <f t="shared" si="56"/>
        <v>0</v>
      </c>
      <c r="I115" s="107">
        <f t="shared" si="35"/>
        <v>130.19999999999999</v>
      </c>
    </row>
    <row r="116" spans="1:9" ht="25.5" x14ac:dyDescent="0.25">
      <c r="A116" s="76" t="s">
        <v>379</v>
      </c>
      <c r="B116" s="124" t="s">
        <v>821</v>
      </c>
      <c r="C116" s="77" t="s">
        <v>61</v>
      </c>
      <c r="D116" s="77" t="s">
        <v>761</v>
      </c>
      <c r="E116" s="77" t="s">
        <v>759</v>
      </c>
      <c r="F116" s="116">
        <f>Ведомственная!G160</f>
        <v>130.19999999999999</v>
      </c>
      <c r="G116" s="116">
        <f>Ведомственная!H160</f>
        <v>0</v>
      </c>
      <c r="H116" s="116">
        <f>Ведомственная!I160</f>
        <v>0</v>
      </c>
      <c r="I116" s="107">
        <f t="shared" si="35"/>
        <v>130.19999999999999</v>
      </c>
    </row>
    <row r="117" spans="1:9" ht="25.5" outlineLevel="1" x14ac:dyDescent="0.25">
      <c r="A117" s="76" t="s">
        <v>381</v>
      </c>
      <c r="B117" s="124" t="s">
        <v>821</v>
      </c>
      <c r="C117" s="77" t="s">
        <v>159</v>
      </c>
      <c r="D117" s="77" t="s">
        <v>761</v>
      </c>
      <c r="E117" s="77" t="s">
        <v>759</v>
      </c>
      <c r="F117" s="116">
        <f>Ведомственная!G161</f>
        <v>0</v>
      </c>
      <c r="G117" s="116">
        <f>Ведомственная!H161</f>
        <v>0</v>
      </c>
      <c r="H117" s="116">
        <f>Ведомственная!I161</f>
        <v>0</v>
      </c>
      <c r="I117" s="107">
        <f t="shared" si="35"/>
        <v>0</v>
      </c>
    </row>
    <row r="118" spans="1:9" ht="38.25" outlineLevel="1" x14ac:dyDescent="0.25">
      <c r="A118" s="89" t="s">
        <v>428</v>
      </c>
      <c r="B118" s="125" t="s">
        <v>822</v>
      </c>
      <c r="C118" s="123"/>
      <c r="D118" s="123"/>
      <c r="E118" s="123"/>
      <c r="F118" s="116">
        <f>F119+F120</f>
        <v>0</v>
      </c>
      <c r="G118" s="116">
        <f t="shared" ref="G118:H118" si="57">G119+G120</f>
        <v>0</v>
      </c>
      <c r="H118" s="116">
        <f t="shared" si="57"/>
        <v>0</v>
      </c>
      <c r="I118" s="107">
        <f t="shared" si="35"/>
        <v>0</v>
      </c>
    </row>
    <row r="119" spans="1:9" ht="25.5" outlineLevel="1" x14ac:dyDescent="0.25">
      <c r="A119" s="76" t="s">
        <v>379</v>
      </c>
      <c r="B119" s="124" t="s">
        <v>822</v>
      </c>
      <c r="C119" s="77" t="s">
        <v>61</v>
      </c>
      <c r="D119" s="77" t="s">
        <v>761</v>
      </c>
      <c r="E119" s="77" t="s">
        <v>759</v>
      </c>
      <c r="F119" s="116">
        <f>Ведомственная!G163</f>
        <v>0</v>
      </c>
      <c r="G119" s="116">
        <f>Ведомственная!H163</f>
        <v>0</v>
      </c>
      <c r="H119" s="116">
        <f>Ведомственная!I163</f>
        <v>0</v>
      </c>
      <c r="I119" s="107">
        <f t="shared" si="35"/>
        <v>0</v>
      </c>
    </row>
    <row r="120" spans="1:9" ht="25.5" outlineLevel="1" x14ac:dyDescent="0.25">
      <c r="A120" s="76" t="s">
        <v>388</v>
      </c>
      <c r="B120" s="124" t="s">
        <v>822</v>
      </c>
      <c r="C120" s="77" t="s">
        <v>154</v>
      </c>
      <c r="D120" s="77" t="s">
        <v>761</v>
      </c>
      <c r="E120" s="77" t="s">
        <v>759</v>
      </c>
      <c r="F120" s="116">
        <f>Ведомственная!G164</f>
        <v>0</v>
      </c>
      <c r="G120" s="116">
        <f>Ведомственная!H164</f>
        <v>0</v>
      </c>
      <c r="H120" s="116">
        <f>Ведомственная!I164</f>
        <v>0</v>
      </c>
      <c r="I120" s="107">
        <f t="shared" si="35"/>
        <v>0</v>
      </c>
    </row>
    <row r="121" spans="1:9" ht="38.25" outlineLevel="1" x14ac:dyDescent="0.25">
      <c r="A121" s="89" t="s">
        <v>429</v>
      </c>
      <c r="B121" s="125" t="s">
        <v>823</v>
      </c>
      <c r="C121" s="123"/>
      <c r="D121" s="123"/>
      <c r="E121" s="123"/>
      <c r="F121" s="116">
        <f>F122</f>
        <v>0</v>
      </c>
      <c r="G121" s="116">
        <f t="shared" ref="G121:H121" si="58">G122</f>
        <v>0</v>
      </c>
      <c r="H121" s="116">
        <f t="shared" si="58"/>
        <v>0</v>
      </c>
      <c r="I121" s="107">
        <f t="shared" si="35"/>
        <v>0</v>
      </c>
    </row>
    <row r="122" spans="1:9" ht="25.5" outlineLevel="1" x14ac:dyDescent="0.25">
      <c r="A122" s="76" t="s">
        <v>379</v>
      </c>
      <c r="B122" s="124" t="s">
        <v>823</v>
      </c>
      <c r="C122" s="77" t="s">
        <v>61</v>
      </c>
      <c r="D122" s="77" t="s">
        <v>761</v>
      </c>
      <c r="E122" s="77" t="s">
        <v>759</v>
      </c>
      <c r="F122" s="116">
        <f>Ведомственная!G166</f>
        <v>0</v>
      </c>
      <c r="G122" s="116">
        <f>Ведомственная!H166</f>
        <v>0</v>
      </c>
      <c r="H122" s="116">
        <f>Ведомственная!I166</f>
        <v>0</v>
      </c>
      <c r="I122" s="107">
        <f t="shared" si="35"/>
        <v>0</v>
      </c>
    </row>
    <row r="123" spans="1:9" ht="25.5" outlineLevel="1" x14ac:dyDescent="0.25">
      <c r="A123" s="89" t="s">
        <v>422</v>
      </c>
      <c r="B123" s="125" t="s">
        <v>824</v>
      </c>
      <c r="C123" s="123"/>
      <c r="D123" s="123"/>
      <c r="E123" s="123"/>
      <c r="F123" s="116">
        <f>F124</f>
        <v>105.3</v>
      </c>
      <c r="G123" s="116">
        <f t="shared" ref="G123:H123" si="59">G124</f>
        <v>0</v>
      </c>
      <c r="H123" s="116">
        <f t="shared" si="59"/>
        <v>0</v>
      </c>
      <c r="I123" s="107">
        <f t="shared" si="35"/>
        <v>105.3</v>
      </c>
    </row>
    <row r="124" spans="1:9" ht="25.5" outlineLevel="1" x14ac:dyDescent="0.25">
      <c r="A124" s="76" t="s">
        <v>379</v>
      </c>
      <c r="B124" s="124" t="s">
        <v>824</v>
      </c>
      <c r="C124" s="77" t="s">
        <v>61</v>
      </c>
      <c r="D124" s="77" t="s">
        <v>761</v>
      </c>
      <c r="E124" s="77" t="s">
        <v>759</v>
      </c>
      <c r="F124" s="116">
        <f>Ведомственная!G168</f>
        <v>105.3</v>
      </c>
      <c r="G124" s="116">
        <f>Ведомственная!H168</f>
        <v>0</v>
      </c>
      <c r="H124" s="116">
        <f>Ведомственная!I168</f>
        <v>0</v>
      </c>
      <c r="I124" s="107">
        <f t="shared" si="35"/>
        <v>105.3</v>
      </c>
    </row>
    <row r="125" spans="1:9" ht="38.25" outlineLevel="1" x14ac:dyDescent="0.25">
      <c r="A125" s="89" t="s">
        <v>433</v>
      </c>
      <c r="B125" s="125" t="s">
        <v>828</v>
      </c>
      <c r="C125" s="123"/>
      <c r="D125" s="123"/>
      <c r="E125" s="123"/>
      <c r="F125" s="116">
        <f>F126</f>
        <v>0</v>
      </c>
      <c r="G125" s="116">
        <f t="shared" ref="G125:H125" si="60">G126</f>
        <v>0</v>
      </c>
      <c r="H125" s="116">
        <f t="shared" si="60"/>
        <v>0</v>
      </c>
      <c r="I125" s="107">
        <f t="shared" si="35"/>
        <v>0</v>
      </c>
    </row>
    <row r="126" spans="1:9" ht="38.25" outlineLevel="1" x14ac:dyDescent="0.25">
      <c r="A126" s="76" t="s">
        <v>432</v>
      </c>
      <c r="B126" s="124" t="s">
        <v>828</v>
      </c>
      <c r="C126" s="77" t="s">
        <v>262</v>
      </c>
      <c r="D126" s="77" t="s">
        <v>761</v>
      </c>
      <c r="E126" s="77" t="s">
        <v>761</v>
      </c>
      <c r="F126" s="116">
        <f>Ведомственная!G180</f>
        <v>0</v>
      </c>
      <c r="G126" s="116">
        <f>Ведомственная!H180</f>
        <v>0</v>
      </c>
      <c r="H126" s="116">
        <f>Ведомственная!I180</f>
        <v>0</v>
      </c>
      <c r="I126" s="107">
        <f t="shared" si="35"/>
        <v>0</v>
      </c>
    </row>
    <row r="127" spans="1:9" ht="25.5" outlineLevel="1" x14ac:dyDescent="0.25">
      <c r="A127" s="120" t="s">
        <v>468</v>
      </c>
      <c r="B127" s="122" t="s">
        <v>825</v>
      </c>
      <c r="C127" s="121"/>
      <c r="D127" s="121"/>
      <c r="E127" s="121"/>
      <c r="F127" s="116">
        <f>F128</f>
        <v>0</v>
      </c>
      <c r="G127" s="116">
        <f t="shared" ref="G127:H128" si="61">G128</f>
        <v>0</v>
      </c>
      <c r="H127" s="116">
        <f t="shared" si="61"/>
        <v>0</v>
      </c>
      <c r="I127" s="107">
        <f t="shared" si="35"/>
        <v>0</v>
      </c>
    </row>
    <row r="128" spans="1:9" ht="25.5" x14ac:dyDescent="0.25">
      <c r="A128" s="89" t="s">
        <v>430</v>
      </c>
      <c r="B128" s="125" t="s">
        <v>826</v>
      </c>
      <c r="C128" s="123"/>
      <c r="D128" s="123"/>
      <c r="E128" s="123"/>
      <c r="F128" s="116">
        <f>F129</f>
        <v>0</v>
      </c>
      <c r="G128" s="116">
        <f t="shared" si="61"/>
        <v>0</v>
      </c>
      <c r="H128" s="116">
        <f t="shared" si="61"/>
        <v>0</v>
      </c>
      <c r="I128" s="107">
        <f t="shared" si="35"/>
        <v>0</v>
      </c>
    </row>
    <row r="129" spans="1:9" ht="25.5" outlineLevel="1" x14ac:dyDescent="0.25">
      <c r="A129" s="76" t="s">
        <v>379</v>
      </c>
      <c r="B129" s="124" t="s">
        <v>826</v>
      </c>
      <c r="C129" s="77" t="s">
        <v>61</v>
      </c>
      <c r="D129" s="77" t="s">
        <v>761</v>
      </c>
      <c r="E129" s="77" t="s">
        <v>759</v>
      </c>
      <c r="F129" s="116">
        <f>Ведомственная!G171</f>
        <v>0</v>
      </c>
      <c r="G129" s="116">
        <f>Ведомственная!H171</f>
        <v>0</v>
      </c>
      <c r="H129" s="116">
        <f>Ведомственная!I171</f>
        <v>0</v>
      </c>
      <c r="I129" s="107">
        <f t="shared" si="35"/>
        <v>0</v>
      </c>
    </row>
    <row r="130" spans="1:9" ht="38.25" outlineLevel="1" x14ac:dyDescent="0.25">
      <c r="A130" s="156" t="s">
        <v>436</v>
      </c>
      <c r="B130" s="157" t="s">
        <v>829</v>
      </c>
      <c r="C130" s="158"/>
      <c r="D130" s="158"/>
      <c r="E130" s="158"/>
      <c r="F130" s="155">
        <f>F131+F141</f>
        <v>869.6</v>
      </c>
      <c r="G130" s="155">
        <f t="shared" ref="G130:H130" si="62">G131+G141</f>
        <v>450</v>
      </c>
      <c r="H130" s="155">
        <f t="shared" si="62"/>
        <v>200</v>
      </c>
      <c r="I130" s="107">
        <f t="shared" si="35"/>
        <v>1519.6</v>
      </c>
    </row>
    <row r="131" spans="1:9" ht="38.25" x14ac:dyDescent="0.25">
      <c r="A131" s="159" t="s">
        <v>437</v>
      </c>
      <c r="B131" s="160" t="s">
        <v>830</v>
      </c>
      <c r="C131" s="161"/>
      <c r="D131" s="161"/>
      <c r="E131" s="161"/>
      <c r="F131" s="162">
        <f>F132+F136+F139</f>
        <v>850.6</v>
      </c>
      <c r="G131" s="162">
        <f t="shared" ref="G131:H131" si="63">G132+G136+G139</f>
        <v>450</v>
      </c>
      <c r="H131" s="162">
        <f t="shared" si="63"/>
        <v>200</v>
      </c>
      <c r="I131" s="107">
        <f t="shared" si="35"/>
        <v>1500.6</v>
      </c>
    </row>
    <row r="132" spans="1:9" ht="25.5" outlineLevel="1" x14ac:dyDescent="0.25">
      <c r="A132" s="89" t="s">
        <v>439</v>
      </c>
      <c r="B132" s="125" t="s">
        <v>831</v>
      </c>
      <c r="C132" s="123"/>
      <c r="D132" s="123"/>
      <c r="E132" s="123"/>
      <c r="F132" s="116">
        <f>F133+F134+F135</f>
        <v>850.6</v>
      </c>
      <c r="G132" s="116">
        <f t="shared" ref="G132:H132" si="64">G133+G134+G135</f>
        <v>450</v>
      </c>
      <c r="H132" s="116">
        <f t="shared" si="64"/>
        <v>200</v>
      </c>
      <c r="I132" s="107">
        <f t="shared" si="35"/>
        <v>1500.6</v>
      </c>
    </row>
    <row r="133" spans="1:9" ht="25.5" outlineLevel="1" x14ac:dyDescent="0.25">
      <c r="A133" s="76" t="s">
        <v>379</v>
      </c>
      <c r="B133" s="124" t="s">
        <v>831</v>
      </c>
      <c r="C133" s="77" t="s">
        <v>61</v>
      </c>
      <c r="D133" s="77" t="s">
        <v>762</v>
      </c>
      <c r="E133" s="77" t="s">
        <v>757</v>
      </c>
      <c r="F133" s="116">
        <f>Ведомственная!G187</f>
        <v>390</v>
      </c>
      <c r="G133" s="116">
        <f>Ведомственная!H187</f>
        <v>450</v>
      </c>
      <c r="H133" s="116">
        <f>Ведомственная!I187</f>
        <v>200</v>
      </c>
      <c r="I133" s="107">
        <f t="shared" si="35"/>
        <v>1040</v>
      </c>
    </row>
    <row r="134" spans="1:9" ht="25.5" outlineLevel="1" x14ac:dyDescent="0.25">
      <c r="A134" s="76" t="s">
        <v>388</v>
      </c>
      <c r="B134" s="124" t="s">
        <v>831</v>
      </c>
      <c r="C134" s="77" t="s">
        <v>154</v>
      </c>
      <c r="D134" s="77" t="s">
        <v>762</v>
      </c>
      <c r="E134" s="77" t="s">
        <v>757</v>
      </c>
      <c r="F134" s="116">
        <f>Ведомственная!G188</f>
        <v>460.6</v>
      </c>
      <c r="G134" s="116">
        <f>Ведомственная!H188</f>
        <v>0</v>
      </c>
      <c r="H134" s="116">
        <f>Ведомственная!I188</f>
        <v>0</v>
      </c>
      <c r="I134" s="107">
        <f t="shared" si="35"/>
        <v>460.6</v>
      </c>
    </row>
    <row r="135" spans="1:9" ht="25.5" outlineLevel="1" x14ac:dyDescent="0.25">
      <c r="A135" s="76" t="s">
        <v>381</v>
      </c>
      <c r="B135" s="124" t="s">
        <v>831</v>
      </c>
      <c r="C135" s="77" t="s">
        <v>159</v>
      </c>
      <c r="D135" s="77" t="s">
        <v>762</v>
      </c>
      <c r="E135" s="77" t="s">
        <v>757</v>
      </c>
      <c r="F135" s="116">
        <f>Ведомственная!G189</f>
        <v>0</v>
      </c>
      <c r="G135" s="116">
        <f>Ведомственная!H189</f>
        <v>0</v>
      </c>
      <c r="H135" s="116">
        <f>Ведомственная!I189</f>
        <v>0</v>
      </c>
      <c r="I135" s="107">
        <f t="shared" si="35"/>
        <v>0</v>
      </c>
    </row>
    <row r="136" spans="1:9" ht="51" outlineLevel="1" x14ac:dyDescent="0.25">
      <c r="A136" s="76" t="s">
        <v>464</v>
      </c>
      <c r="B136" s="126" t="s">
        <v>832</v>
      </c>
      <c r="C136" s="123"/>
      <c r="D136" s="77"/>
      <c r="E136" s="77"/>
      <c r="F136" s="116">
        <f>F137+F138</f>
        <v>0</v>
      </c>
      <c r="G136" s="116">
        <f>Ведомственная!H190</f>
        <v>0</v>
      </c>
      <c r="H136" s="116">
        <f>Ведомственная!I190</f>
        <v>0</v>
      </c>
      <c r="I136" s="107">
        <f t="shared" si="35"/>
        <v>0</v>
      </c>
    </row>
    <row r="137" spans="1:9" ht="25.5" x14ac:dyDescent="0.25">
      <c r="A137" s="89" t="s">
        <v>439</v>
      </c>
      <c r="B137" s="126" t="s">
        <v>832</v>
      </c>
      <c r="C137" s="127" t="s">
        <v>61</v>
      </c>
      <c r="D137" s="77" t="s">
        <v>762</v>
      </c>
      <c r="E137" s="77" t="s">
        <v>757</v>
      </c>
      <c r="F137" s="116">
        <f>Ведомственная!G191</f>
        <v>0</v>
      </c>
      <c r="G137" s="116">
        <f>Ведомственная!H191</f>
        <v>0</v>
      </c>
      <c r="H137" s="116">
        <f>Ведомственная!I191</f>
        <v>0</v>
      </c>
      <c r="I137" s="107">
        <f t="shared" si="35"/>
        <v>0</v>
      </c>
    </row>
    <row r="138" spans="1:9" ht="25.5" x14ac:dyDescent="0.25">
      <c r="A138" s="76" t="s">
        <v>388</v>
      </c>
      <c r="B138" s="126" t="s">
        <v>832</v>
      </c>
      <c r="C138" s="127" t="s">
        <v>154</v>
      </c>
      <c r="D138" s="77" t="s">
        <v>762</v>
      </c>
      <c r="E138" s="77" t="s">
        <v>757</v>
      </c>
      <c r="F138" s="116">
        <f>Ведомственная!G192</f>
        <v>0</v>
      </c>
      <c r="G138" s="116">
        <f>Ведомственная!H192</f>
        <v>0</v>
      </c>
      <c r="H138" s="116">
        <f>Ведомственная!I192</f>
        <v>0</v>
      </c>
      <c r="I138" s="107">
        <f t="shared" si="35"/>
        <v>0</v>
      </c>
    </row>
    <row r="139" spans="1:9" ht="25.5" outlineLevel="1" x14ac:dyDescent="0.25">
      <c r="A139" s="76" t="s">
        <v>465</v>
      </c>
      <c r="B139" s="126" t="s">
        <v>833</v>
      </c>
      <c r="C139" s="77"/>
      <c r="D139" s="127"/>
      <c r="E139" s="127"/>
      <c r="F139" s="116">
        <f>Ведомственная!G193</f>
        <v>0</v>
      </c>
      <c r="G139" s="116">
        <f>Ведомственная!H193</f>
        <v>0</v>
      </c>
      <c r="H139" s="116">
        <f>Ведомственная!I193</f>
        <v>0</v>
      </c>
      <c r="I139" s="107">
        <f t="shared" si="35"/>
        <v>0</v>
      </c>
    </row>
    <row r="140" spans="1:9" ht="25.5" outlineLevel="1" x14ac:dyDescent="0.25">
      <c r="A140" s="89" t="s">
        <v>439</v>
      </c>
      <c r="B140" s="126" t="s">
        <v>833</v>
      </c>
      <c r="C140" s="127" t="s">
        <v>61</v>
      </c>
      <c r="D140" s="127" t="s">
        <v>762</v>
      </c>
      <c r="E140" s="127" t="s">
        <v>757</v>
      </c>
      <c r="F140" s="116">
        <f>Ведомственная!G194</f>
        <v>0</v>
      </c>
      <c r="G140" s="116">
        <f>Ведомственная!H194</f>
        <v>0</v>
      </c>
      <c r="H140" s="116">
        <f>Ведомственная!I194</f>
        <v>0</v>
      </c>
      <c r="I140" s="107">
        <f t="shared" ref="I140:I153" si="65">F140+G140+H140</f>
        <v>0</v>
      </c>
    </row>
    <row r="141" spans="1:9" ht="38.25" outlineLevel="1" x14ac:dyDescent="0.25">
      <c r="A141" s="159" t="s">
        <v>446</v>
      </c>
      <c r="B141" s="160" t="s">
        <v>834</v>
      </c>
      <c r="C141" s="161"/>
      <c r="D141" s="161"/>
      <c r="E141" s="161"/>
      <c r="F141" s="162">
        <f>F142+F144+F146</f>
        <v>19</v>
      </c>
      <c r="G141" s="162">
        <f t="shared" ref="G141:H141" si="66">G142+G144+G146</f>
        <v>0</v>
      </c>
      <c r="H141" s="162">
        <f t="shared" si="66"/>
        <v>0</v>
      </c>
      <c r="I141" s="107">
        <f t="shared" si="65"/>
        <v>19</v>
      </c>
    </row>
    <row r="142" spans="1:9" ht="38.25" outlineLevel="1" x14ac:dyDescent="0.25">
      <c r="A142" s="89" t="s">
        <v>438</v>
      </c>
      <c r="B142" s="129" t="s">
        <v>835</v>
      </c>
      <c r="C142" s="128"/>
      <c r="D142" s="128"/>
      <c r="E142" s="128"/>
      <c r="F142" s="116">
        <f>F143</f>
        <v>19</v>
      </c>
      <c r="G142" s="116">
        <f>Ведомственная!H196</f>
        <v>0</v>
      </c>
      <c r="H142" s="116">
        <f>Ведомственная!I196</f>
        <v>0</v>
      </c>
      <c r="I142" s="107">
        <f t="shared" si="65"/>
        <v>19</v>
      </c>
    </row>
    <row r="143" spans="1:9" ht="25.5" outlineLevel="1" x14ac:dyDescent="0.25">
      <c r="A143" s="76" t="s">
        <v>379</v>
      </c>
      <c r="B143" s="126" t="s">
        <v>835</v>
      </c>
      <c r="C143" s="127" t="s">
        <v>61</v>
      </c>
      <c r="D143" s="127" t="s">
        <v>762</v>
      </c>
      <c r="E143" s="127" t="s">
        <v>757</v>
      </c>
      <c r="F143" s="116">
        <f>Ведомственная!G197</f>
        <v>19</v>
      </c>
      <c r="G143" s="116">
        <f>Ведомственная!H197</f>
        <v>0</v>
      </c>
      <c r="H143" s="116">
        <f>Ведомственная!I197</f>
        <v>0</v>
      </c>
      <c r="I143" s="107">
        <f t="shared" si="65"/>
        <v>19</v>
      </c>
    </row>
    <row r="144" spans="1:9" ht="25.5" outlineLevel="1" x14ac:dyDescent="0.25">
      <c r="A144" s="89" t="s">
        <v>447</v>
      </c>
      <c r="B144" s="125" t="s">
        <v>837</v>
      </c>
      <c r="C144" s="123"/>
      <c r="D144" s="123"/>
      <c r="E144" s="123"/>
      <c r="F144" s="116">
        <f>F145</f>
        <v>0</v>
      </c>
      <c r="G144" s="116">
        <f>Ведомственная!H216</f>
        <v>0</v>
      </c>
      <c r="H144" s="116">
        <f>Ведомственная!I216</f>
        <v>0</v>
      </c>
      <c r="I144" s="107">
        <f t="shared" si="65"/>
        <v>0</v>
      </c>
    </row>
    <row r="145" spans="1:9" ht="25.5" x14ac:dyDescent="0.25">
      <c r="A145" s="76" t="s">
        <v>379</v>
      </c>
      <c r="B145" s="124" t="s">
        <v>837</v>
      </c>
      <c r="C145" s="77" t="s">
        <v>61</v>
      </c>
      <c r="D145" s="77" t="s">
        <v>26</v>
      </c>
      <c r="E145" s="77" t="s">
        <v>757</v>
      </c>
      <c r="F145" s="116">
        <f>Ведомственная!G217</f>
        <v>0</v>
      </c>
      <c r="G145" s="116">
        <f>Ведомственная!H217</f>
        <v>0</v>
      </c>
      <c r="H145" s="116">
        <f>Ведомственная!I217</f>
        <v>0</v>
      </c>
      <c r="I145" s="107">
        <f t="shared" si="65"/>
        <v>0</v>
      </c>
    </row>
    <row r="146" spans="1:9" ht="38.25" x14ac:dyDescent="0.25">
      <c r="A146" s="89" t="s">
        <v>463</v>
      </c>
      <c r="B146" s="126" t="s">
        <v>838</v>
      </c>
      <c r="C146" s="123"/>
      <c r="D146" s="123"/>
      <c r="E146" s="123"/>
      <c r="F146" s="116">
        <f>F147</f>
        <v>0</v>
      </c>
      <c r="G146" s="116">
        <f>Ведомственная!H222</f>
        <v>0</v>
      </c>
      <c r="H146" s="116">
        <f>Ведомственная!I222</f>
        <v>0</v>
      </c>
      <c r="I146" s="107">
        <f t="shared" si="65"/>
        <v>0</v>
      </c>
    </row>
    <row r="147" spans="1:9" ht="25.5" x14ac:dyDescent="0.25">
      <c r="A147" s="76" t="s">
        <v>379</v>
      </c>
      <c r="B147" s="126" t="s">
        <v>838</v>
      </c>
      <c r="C147" s="127" t="s">
        <v>61</v>
      </c>
      <c r="D147" s="77" t="s">
        <v>26</v>
      </c>
      <c r="E147" s="77" t="s">
        <v>758</v>
      </c>
      <c r="F147" s="116">
        <f>Ведомственная!G223</f>
        <v>0</v>
      </c>
      <c r="G147" s="116">
        <f>Ведомственная!H223</f>
        <v>0</v>
      </c>
      <c r="H147" s="116">
        <f>Ведомственная!I223</f>
        <v>0</v>
      </c>
      <c r="I147" s="107">
        <f t="shared" si="65"/>
        <v>0</v>
      </c>
    </row>
    <row r="148" spans="1:9" x14ac:dyDescent="0.25">
      <c r="A148" s="163"/>
      <c r="B148" s="164"/>
      <c r="C148" s="165"/>
      <c r="D148" s="165"/>
      <c r="E148" s="165"/>
      <c r="F148" s="166" t="str">
        <f>Ведомственная!G231</f>
        <v>х</v>
      </c>
      <c r="G148" s="166">
        <f>Ведомственная!H231</f>
        <v>69.075000000000003</v>
      </c>
      <c r="H148" s="166">
        <f>Ведомственная!I231</f>
        <v>159.69999999999999</v>
      </c>
      <c r="I148" s="107" t="e">
        <f t="shared" si="65"/>
        <v>#VALUE!</v>
      </c>
    </row>
    <row r="149" spans="1:9" x14ac:dyDescent="0.25">
      <c r="A149" s="167" t="s">
        <v>452</v>
      </c>
      <c r="B149" s="168"/>
      <c r="C149" s="169"/>
      <c r="D149" s="169"/>
      <c r="E149" s="169"/>
      <c r="F149" s="170" t="str">
        <f>Ведомственная!G232</f>
        <v>х</v>
      </c>
      <c r="G149" s="170">
        <f>Ведомственная!H232</f>
        <v>69.075000000000003</v>
      </c>
      <c r="H149" s="170">
        <f>Ведомственная!I232</f>
        <v>159.69999999999999</v>
      </c>
      <c r="I149" s="107" t="e">
        <f t="shared" si="65"/>
        <v>#VALUE!</v>
      </c>
    </row>
    <row r="150" spans="1:9" x14ac:dyDescent="0.25">
      <c r="A150" s="171" t="s">
        <v>453</v>
      </c>
      <c r="B150" s="172" t="s">
        <v>365</v>
      </c>
      <c r="C150" s="173"/>
      <c r="D150" s="173"/>
      <c r="E150" s="173"/>
      <c r="F150" s="174" t="str">
        <f>Ведомственная!G233</f>
        <v>х</v>
      </c>
      <c r="G150" s="174">
        <f>Ведомственная!H233</f>
        <v>69.075000000000003</v>
      </c>
      <c r="H150" s="174">
        <f>Ведомственная!I233</f>
        <v>159.69999999999999</v>
      </c>
      <c r="I150" s="107" t="e">
        <f t="shared" si="65"/>
        <v>#VALUE!</v>
      </c>
    </row>
    <row r="151" spans="1:9" x14ac:dyDescent="0.25">
      <c r="A151" s="76"/>
      <c r="B151" s="124" t="s">
        <v>365</v>
      </c>
      <c r="C151" s="77" t="s">
        <v>366</v>
      </c>
      <c r="D151" s="77" t="s">
        <v>364</v>
      </c>
      <c r="E151" s="77"/>
      <c r="F151" s="132" t="str">
        <f>Ведомственная!G234</f>
        <v>х</v>
      </c>
      <c r="G151" s="132">
        <f>Ведомственная!H234</f>
        <v>69.075000000000003</v>
      </c>
      <c r="H151" s="132">
        <f>Ведомственная!I234</f>
        <v>159.69999999999999</v>
      </c>
      <c r="I151" s="107" t="e">
        <f t="shared" si="65"/>
        <v>#VALUE!</v>
      </c>
    </row>
    <row r="152" spans="1:9" x14ac:dyDescent="0.25">
      <c r="A152" s="133"/>
      <c r="B152" s="135"/>
      <c r="C152" s="134"/>
      <c r="D152" s="134"/>
      <c r="E152" s="134"/>
      <c r="F152" s="136">
        <f>Ведомственная!G235</f>
        <v>0</v>
      </c>
      <c r="G152" s="136">
        <f>Ведомственная!H235</f>
        <v>0</v>
      </c>
      <c r="H152" s="136">
        <f>Ведомственная!I235</f>
        <v>0</v>
      </c>
      <c r="I152" s="107">
        <f t="shared" si="65"/>
        <v>0</v>
      </c>
    </row>
    <row r="153" spans="1:9" x14ac:dyDescent="0.25">
      <c r="A153" s="138" t="s">
        <v>454</v>
      </c>
      <c r="B153" s="140"/>
      <c r="C153" s="139"/>
      <c r="D153" s="139"/>
      <c r="E153" s="139"/>
      <c r="F153" s="141">
        <f>Ведомственная!G236</f>
        <v>6754</v>
      </c>
      <c r="G153" s="141">
        <f>Ведомственная!H236</f>
        <v>3870.56052</v>
      </c>
      <c r="H153" s="141">
        <f>Ведомственная!I236</f>
        <v>3184.6105199999997</v>
      </c>
      <c r="I153" s="107">
        <f t="shared" si="65"/>
        <v>13809.171039999999</v>
      </c>
    </row>
    <row r="154" spans="1:9" x14ac:dyDescent="0.25">
      <c r="A154" s="142"/>
      <c r="B154" s="143"/>
      <c r="C154" s="142"/>
      <c r="D154" s="142"/>
      <c r="E154" s="142"/>
      <c r="F154" s="142"/>
      <c r="G154" s="142"/>
      <c r="H154" s="142"/>
    </row>
    <row r="155" spans="1:9" x14ac:dyDescent="0.25">
      <c r="A155" s="144"/>
      <c r="B155" s="146"/>
      <c r="C155" s="145"/>
      <c r="D155" s="145"/>
      <c r="E155" s="145"/>
      <c r="F155" s="145"/>
      <c r="G155" s="145"/>
      <c r="H155" s="145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opLeftCell="A4" zoomScale="90" zoomScaleNormal="90" workbookViewId="0">
      <selection sqref="A1:XFD1048576"/>
    </sheetView>
  </sheetViews>
  <sheetFormatPr defaultColWidth="9.140625" defaultRowHeight="15" x14ac:dyDescent="0.25"/>
  <cols>
    <col min="1" max="1" width="68" style="175" customWidth="1"/>
    <col min="2" max="2" width="27.42578125" style="175" customWidth="1"/>
    <col min="3" max="16384" width="9.140625" style="175"/>
  </cols>
  <sheetData>
    <row r="1" spans="1:8" x14ac:dyDescent="0.25">
      <c r="B1" s="176" t="s">
        <v>752</v>
      </c>
    </row>
    <row r="2" spans="1:8" ht="127.9" customHeight="1" x14ac:dyDescent="0.25">
      <c r="B2" s="177" t="s">
        <v>747</v>
      </c>
    </row>
    <row r="3" spans="1:8" x14ac:dyDescent="0.25">
      <c r="B3" s="178" t="s">
        <v>748</v>
      </c>
    </row>
    <row r="4" spans="1:8" ht="45.6" customHeight="1" x14ac:dyDescent="0.25">
      <c r="A4" s="249" t="s">
        <v>841</v>
      </c>
      <c r="B4" s="249"/>
      <c r="C4" s="179"/>
      <c r="D4" s="179"/>
      <c r="E4" s="179"/>
      <c r="F4" s="179"/>
      <c r="G4" s="179"/>
      <c r="H4" s="179"/>
    </row>
    <row r="5" spans="1:8" ht="18.75" x14ac:dyDescent="0.3">
      <c r="A5" s="36"/>
    </row>
    <row r="6" spans="1:8" x14ac:dyDescent="0.25">
      <c r="A6" s="150" t="s">
        <v>604</v>
      </c>
      <c r="B6" s="150" t="s">
        <v>664</v>
      </c>
    </row>
    <row r="7" spans="1:8" x14ac:dyDescent="0.25">
      <c r="A7" s="67">
        <v>1</v>
      </c>
      <c r="B7" s="67">
        <v>2</v>
      </c>
    </row>
    <row r="8" spans="1:8" x14ac:dyDescent="0.25">
      <c r="A8" s="73" t="s">
        <v>599</v>
      </c>
      <c r="B8" s="180">
        <f>B9</f>
        <v>831</v>
      </c>
    </row>
    <row r="9" spans="1:8" x14ac:dyDescent="0.25">
      <c r="A9" s="181" t="s">
        <v>600</v>
      </c>
      <c r="B9" s="182">
        <f>B10</f>
        <v>831</v>
      </c>
    </row>
    <row r="10" spans="1:8" ht="26.25" x14ac:dyDescent="0.25">
      <c r="A10" s="183" t="s">
        <v>663</v>
      </c>
      <c r="B10" s="182">
        <f>B11</f>
        <v>831</v>
      </c>
    </row>
    <row r="11" spans="1:8" x14ac:dyDescent="0.25">
      <c r="A11" s="183" t="s">
        <v>601</v>
      </c>
      <c r="B11" s="182">
        <f>B12+B13+B14+B16+B15</f>
        <v>831</v>
      </c>
    </row>
    <row r="12" spans="1:8" ht="25.5" x14ac:dyDescent="0.25">
      <c r="A12" s="184" t="s">
        <v>602</v>
      </c>
      <c r="B12" s="182"/>
    </row>
    <row r="13" spans="1:8" ht="25.5" x14ac:dyDescent="0.25">
      <c r="A13" s="184" t="s">
        <v>665</v>
      </c>
      <c r="B13" s="182">
        <f>Ведомственная!G100</f>
        <v>0</v>
      </c>
    </row>
    <row r="14" spans="1:8" x14ac:dyDescent="0.25">
      <c r="A14" s="184" t="s">
        <v>666</v>
      </c>
      <c r="B14" s="182">
        <f>Ведомственная!G95-Ведомственная!G100</f>
        <v>831</v>
      </c>
    </row>
    <row r="15" spans="1:8" ht="38.25" x14ac:dyDescent="0.25">
      <c r="A15" s="184" t="s">
        <v>667</v>
      </c>
      <c r="B15" s="182">
        <f>Ведомственная!G102</f>
        <v>0</v>
      </c>
    </row>
    <row r="16" spans="1:8" ht="63.75" x14ac:dyDescent="0.25">
      <c r="A16" s="184" t="s">
        <v>603</v>
      </c>
      <c r="B16" s="185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81" customWidth="1"/>
    <col min="2" max="2" width="13.85546875" style="81" customWidth="1"/>
    <col min="3" max="3" width="11.42578125" style="81" customWidth="1"/>
    <col min="4" max="5" width="7.42578125" style="81" customWidth="1"/>
    <col min="6" max="6" width="15.42578125" style="81" customWidth="1"/>
    <col min="7" max="8" width="16.140625" style="81" customWidth="1"/>
    <col min="9" max="16384" width="8.85546875" style="81"/>
  </cols>
  <sheetData>
    <row r="1" spans="1:8" x14ac:dyDescent="0.2">
      <c r="G1" s="219" t="s">
        <v>753</v>
      </c>
      <c r="H1" s="219"/>
    </row>
    <row r="2" spans="1:8" ht="93.6" customHeight="1" x14ac:dyDescent="0.2">
      <c r="G2" s="22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20"/>
    </row>
    <row r="3" spans="1:8" ht="20.45" customHeight="1" x14ac:dyDescent="0.2">
      <c r="G3" s="219" t="str">
        <f>Ведомственная!H3</f>
        <v>от "___" декабря 2023 года № _____</v>
      </c>
      <c r="H3" s="219"/>
    </row>
    <row r="4" spans="1:8" ht="58.15" customHeight="1" x14ac:dyDescent="0.2">
      <c r="A4" s="250" t="s">
        <v>671</v>
      </c>
      <c r="B4" s="250"/>
      <c r="C4" s="250"/>
      <c r="D4" s="250"/>
      <c r="E4" s="250"/>
      <c r="F4" s="250"/>
      <c r="G4" s="250"/>
      <c r="H4" s="250"/>
    </row>
    <row r="5" spans="1:8" ht="15" customHeight="1" x14ac:dyDescent="0.2">
      <c r="A5" s="251" t="s">
        <v>669</v>
      </c>
      <c r="B5" s="251"/>
      <c r="C5" s="251"/>
      <c r="D5" s="251"/>
      <c r="E5" s="251"/>
      <c r="F5" s="251"/>
      <c r="G5" s="251"/>
      <c r="H5" s="251"/>
    </row>
    <row r="6" spans="1:8" ht="43.15" customHeight="1" x14ac:dyDescent="0.2">
      <c r="A6" s="186" t="s">
        <v>370</v>
      </c>
      <c r="B6" s="186" t="s">
        <v>768</v>
      </c>
      <c r="C6" s="187" t="s">
        <v>769</v>
      </c>
      <c r="D6" s="187" t="s">
        <v>767</v>
      </c>
      <c r="E6" s="187" t="s">
        <v>770</v>
      </c>
      <c r="F6" s="188" t="s">
        <v>371</v>
      </c>
      <c r="G6" s="188" t="s">
        <v>372</v>
      </c>
      <c r="H6" s="188" t="s">
        <v>489</v>
      </c>
    </row>
    <row r="7" spans="1:8" x14ac:dyDescent="0.2">
      <c r="A7" s="186">
        <v>1</v>
      </c>
      <c r="B7" s="186">
        <v>2</v>
      </c>
      <c r="C7" s="186">
        <v>3</v>
      </c>
      <c r="D7" s="186">
        <v>4</v>
      </c>
      <c r="E7" s="186">
        <v>5</v>
      </c>
      <c r="F7" s="186">
        <v>6</v>
      </c>
      <c r="G7" s="186">
        <v>7</v>
      </c>
      <c r="H7" s="186">
        <v>8</v>
      </c>
    </row>
    <row r="8" spans="1:8" x14ac:dyDescent="0.2">
      <c r="A8" s="189" t="s">
        <v>440</v>
      </c>
      <c r="B8" s="186" t="s">
        <v>605</v>
      </c>
      <c r="C8" s="190"/>
      <c r="D8" s="190"/>
      <c r="E8" s="190"/>
      <c r="F8" s="191">
        <f>F9</f>
        <v>284</v>
      </c>
      <c r="G8" s="191">
        <f t="shared" ref="G8:H10" si="0">G9</f>
        <v>350</v>
      </c>
      <c r="H8" s="191">
        <f t="shared" si="0"/>
        <v>290</v>
      </c>
    </row>
    <row r="9" spans="1:8" ht="25.5" x14ac:dyDescent="0.2">
      <c r="A9" s="192" t="s">
        <v>606</v>
      </c>
      <c r="B9" s="193" t="s">
        <v>607</v>
      </c>
      <c r="C9" s="193"/>
      <c r="D9" s="193"/>
      <c r="E9" s="193"/>
      <c r="F9" s="194">
        <f>F10</f>
        <v>284</v>
      </c>
      <c r="G9" s="194">
        <f t="shared" si="0"/>
        <v>350</v>
      </c>
      <c r="H9" s="194">
        <f t="shared" si="0"/>
        <v>290</v>
      </c>
    </row>
    <row r="10" spans="1:8" ht="38.25" x14ac:dyDescent="0.2">
      <c r="A10" s="192" t="s">
        <v>608</v>
      </c>
      <c r="B10" s="193" t="s">
        <v>609</v>
      </c>
      <c r="C10" s="192"/>
      <c r="D10" s="192"/>
      <c r="E10" s="192"/>
      <c r="F10" s="194">
        <f>F11</f>
        <v>284</v>
      </c>
      <c r="G10" s="194">
        <f t="shared" si="0"/>
        <v>350</v>
      </c>
      <c r="H10" s="194">
        <f t="shared" si="0"/>
        <v>290</v>
      </c>
    </row>
    <row r="11" spans="1:8" ht="63.75" x14ac:dyDescent="0.2">
      <c r="A11" s="192" t="s">
        <v>670</v>
      </c>
      <c r="B11" s="195" t="s">
        <v>610</v>
      </c>
      <c r="C11" s="195">
        <v>300</v>
      </c>
      <c r="D11" s="195">
        <v>10</v>
      </c>
      <c r="E11" s="196" t="s">
        <v>757</v>
      </c>
      <c r="F11" s="185">
        <f>Ведомственная!G204</f>
        <v>284</v>
      </c>
      <c r="G11" s="185">
        <f>Ведомственная!H204</f>
        <v>350</v>
      </c>
      <c r="H11" s="185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 x14ac:dyDescent="0.2"/>
  <cols>
    <col min="1" max="1" width="8.85546875" style="81"/>
    <col min="2" max="2" width="30" style="81" customWidth="1"/>
    <col min="3" max="3" width="12" style="81" customWidth="1"/>
    <col min="4" max="4" width="15.42578125" style="81" customWidth="1"/>
    <col min="5" max="5" width="12" style="81" customWidth="1"/>
    <col min="6" max="6" width="15.42578125" style="81" customWidth="1"/>
    <col min="7" max="7" width="12" style="81" customWidth="1"/>
    <col min="8" max="8" width="15.42578125" style="81" customWidth="1"/>
    <col min="9" max="16384" width="8.85546875" style="81"/>
  </cols>
  <sheetData>
    <row r="1" spans="1:8" x14ac:dyDescent="0.2">
      <c r="F1" s="255" t="s">
        <v>754</v>
      </c>
      <c r="G1" s="255"/>
      <c r="H1" s="255"/>
    </row>
    <row r="2" spans="1:8" ht="77.45" customHeight="1" x14ac:dyDescent="0.2">
      <c r="F2" s="256" t="s">
        <v>747</v>
      </c>
      <c r="G2" s="256"/>
      <c r="H2" s="256"/>
    </row>
    <row r="3" spans="1:8" ht="18.600000000000001" customHeight="1" x14ac:dyDescent="0.2">
      <c r="F3" s="255" t="s">
        <v>748</v>
      </c>
      <c r="G3" s="255"/>
      <c r="H3" s="255"/>
    </row>
    <row r="4" spans="1:8" ht="52.15" customHeight="1" x14ac:dyDescent="0.2">
      <c r="A4" s="254" t="s">
        <v>755</v>
      </c>
      <c r="B4" s="254"/>
      <c r="C4" s="254"/>
      <c r="D4" s="254"/>
      <c r="E4" s="254"/>
      <c r="F4" s="254"/>
      <c r="G4" s="254"/>
      <c r="H4" s="254"/>
    </row>
    <row r="7" spans="1:8" x14ac:dyDescent="0.2">
      <c r="A7" s="253" t="s">
        <v>623</v>
      </c>
      <c r="B7" s="253" t="s">
        <v>624</v>
      </c>
      <c r="C7" s="253" t="s">
        <v>371</v>
      </c>
      <c r="D7" s="253"/>
      <c r="E7" s="253" t="s">
        <v>372</v>
      </c>
      <c r="F7" s="253"/>
      <c r="G7" s="253" t="s">
        <v>489</v>
      </c>
      <c r="H7" s="253"/>
    </row>
    <row r="8" spans="1:8" ht="25.5" x14ac:dyDescent="0.2">
      <c r="A8" s="253"/>
      <c r="B8" s="253"/>
      <c r="C8" s="186" t="s">
        <v>668</v>
      </c>
      <c r="D8" s="186" t="s">
        <v>625</v>
      </c>
      <c r="E8" s="186" t="s">
        <v>668</v>
      </c>
      <c r="F8" s="186" t="s">
        <v>625</v>
      </c>
      <c r="G8" s="186" t="s">
        <v>668</v>
      </c>
      <c r="H8" s="186" t="s">
        <v>625</v>
      </c>
    </row>
    <row r="9" spans="1:8" x14ac:dyDescent="0.2">
      <c r="A9" s="197">
        <v>1</v>
      </c>
      <c r="B9" s="197">
        <v>2</v>
      </c>
      <c r="C9" s="197">
        <v>3</v>
      </c>
      <c r="D9" s="197">
        <v>4</v>
      </c>
      <c r="E9" s="197">
        <v>5</v>
      </c>
      <c r="F9" s="197">
        <v>6</v>
      </c>
      <c r="G9" s="197">
        <v>7</v>
      </c>
      <c r="H9" s="197">
        <v>8</v>
      </c>
    </row>
    <row r="10" spans="1:8" ht="38.25" x14ac:dyDescent="0.2">
      <c r="A10" s="252">
        <v>1</v>
      </c>
      <c r="B10" s="189" t="s">
        <v>611</v>
      </c>
      <c r="C10" s="198">
        <f>C11+C14</f>
        <v>0</v>
      </c>
      <c r="D10" s="199"/>
      <c r="E10" s="198">
        <f>E11+E14</f>
        <v>0</v>
      </c>
      <c r="F10" s="199"/>
      <c r="G10" s="198">
        <f>G11+G14</f>
        <v>0</v>
      </c>
      <c r="H10" s="199"/>
    </row>
    <row r="11" spans="1:8" x14ac:dyDescent="0.2">
      <c r="A11" s="252"/>
      <c r="B11" s="192" t="s">
        <v>612</v>
      </c>
      <c r="C11" s="200">
        <f>C12+C13</f>
        <v>0</v>
      </c>
      <c r="D11" s="201"/>
      <c r="E11" s="200">
        <f>E12+E13</f>
        <v>0</v>
      </c>
      <c r="F11" s="201"/>
      <c r="G11" s="200">
        <f>G12+G13</f>
        <v>0</v>
      </c>
      <c r="H11" s="201"/>
    </row>
    <row r="12" spans="1:8" ht="51" x14ac:dyDescent="0.2">
      <c r="A12" s="252"/>
      <c r="B12" s="202" t="s">
        <v>613</v>
      </c>
      <c r="C12" s="200"/>
      <c r="D12" s="203"/>
      <c r="E12" s="200"/>
      <c r="F12" s="203"/>
      <c r="G12" s="200"/>
      <c r="H12" s="203"/>
    </row>
    <row r="13" spans="1:8" ht="38.25" x14ac:dyDescent="0.2">
      <c r="A13" s="252"/>
      <c r="B13" s="204" t="s">
        <v>614</v>
      </c>
      <c r="C13" s="200"/>
      <c r="D13" s="203"/>
      <c r="E13" s="200"/>
      <c r="F13" s="203"/>
      <c r="G13" s="200"/>
      <c r="H13" s="201"/>
    </row>
    <row r="14" spans="1:8" x14ac:dyDescent="0.2">
      <c r="A14" s="252"/>
      <c r="B14" s="192" t="s">
        <v>615</v>
      </c>
      <c r="C14" s="198">
        <f>C15+C16</f>
        <v>0</v>
      </c>
      <c r="D14" s="199" t="s">
        <v>672</v>
      </c>
      <c r="E14" s="198">
        <f>E15+E16</f>
        <v>0</v>
      </c>
      <c r="F14" s="205" t="s">
        <v>372</v>
      </c>
      <c r="G14" s="198">
        <f>G15+G16</f>
        <v>0</v>
      </c>
      <c r="H14" s="199" t="s">
        <v>489</v>
      </c>
    </row>
    <row r="15" spans="1:8" ht="38.25" x14ac:dyDescent="0.2">
      <c r="A15" s="252"/>
      <c r="B15" s="202" t="s">
        <v>616</v>
      </c>
      <c r="C15" s="200"/>
      <c r="D15" s="203"/>
      <c r="E15" s="200"/>
      <c r="F15" s="203"/>
      <c r="G15" s="200"/>
      <c r="H15" s="201"/>
    </row>
    <row r="16" spans="1:8" ht="25.5" x14ac:dyDescent="0.2">
      <c r="A16" s="252"/>
      <c r="B16" s="202" t="s">
        <v>617</v>
      </c>
      <c r="C16" s="200"/>
      <c r="D16" s="203"/>
      <c r="E16" s="200"/>
      <c r="F16" s="203"/>
      <c r="G16" s="200"/>
      <c r="H16" s="201"/>
    </row>
    <row r="17" spans="1:8" ht="25.5" x14ac:dyDescent="0.2">
      <c r="A17" s="252">
        <v>2</v>
      </c>
      <c r="B17" s="189" t="s">
        <v>618</v>
      </c>
      <c r="C17" s="206">
        <f>C18+C19</f>
        <v>0</v>
      </c>
      <c r="D17" s="199">
        <f t="shared" ref="D17:H17" si="0">D18+D19</f>
        <v>0</v>
      </c>
      <c r="E17" s="206">
        <f t="shared" si="0"/>
        <v>0</v>
      </c>
      <c r="F17" s="199">
        <f t="shared" si="0"/>
        <v>0</v>
      </c>
      <c r="G17" s="206">
        <f t="shared" si="0"/>
        <v>0</v>
      </c>
      <c r="H17" s="199">
        <f t="shared" si="0"/>
        <v>0</v>
      </c>
    </row>
    <row r="18" spans="1:8" x14ac:dyDescent="0.2">
      <c r="A18" s="252"/>
      <c r="B18" s="192" t="s">
        <v>619</v>
      </c>
      <c r="C18" s="200"/>
      <c r="D18" s="203"/>
      <c r="E18" s="200"/>
      <c r="F18" s="203"/>
      <c r="G18" s="200"/>
      <c r="H18" s="203"/>
    </row>
    <row r="19" spans="1:8" x14ac:dyDescent="0.2">
      <c r="A19" s="252"/>
      <c r="B19" s="192" t="s">
        <v>620</v>
      </c>
      <c r="C19" s="200"/>
      <c r="D19" s="207"/>
      <c r="E19" s="200"/>
      <c r="F19" s="207"/>
      <c r="G19" s="200"/>
      <c r="H19" s="203"/>
    </row>
    <row r="20" spans="1:8" ht="102" x14ac:dyDescent="0.2">
      <c r="A20" s="252">
        <v>3</v>
      </c>
      <c r="B20" s="189" t="s">
        <v>621</v>
      </c>
      <c r="C20" s="200">
        <f>C21+C22</f>
        <v>0</v>
      </c>
      <c r="D20" s="203">
        <f t="shared" ref="D20:H20" si="1">D21+D22</f>
        <v>0</v>
      </c>
      <c r="E20" s="200">
        <f t="shared" si="1"/>
        <v>0</v>
      </c>
      <c r="F20" s="203">
        <f t="shared" si="1"/>
        <v>0</v>
      </c>
      <c r="G20" s="200">
        <f t="shared" si="1"/>
        <v>0</v>
      </c>
      <c r="H20" s="203">
        <f t="shared" si="1"/>
        <v>0</v>
      </c>
    </row>
    <row r="21" spans="1:8" x14ac:dyDescent="0.2">
      <c r="A21" s="252"/>
      <c r="B21" s="192" t="s">
        <v>619</v>
      </c>
      <c r="C21" s="200"/>
      <c r="D21" s="201"/>
      <c r="E21" s="200"/>
      <c r="F21" s="201"/>
      <c r="G21" s="208"/>
      <c r="H21" s="201"/>
    </row>
    <row r="22" spans="1:8" x14ac:dyDescent="0.2">
      <c r="A22" s="252"/>
      <c r="B22" s="192" t="s">
        <v>622</v>
      </c>
      <c r="C22" s="200"/>
      <c r="D22" s="203"/>
      <c r="E22" s="200"/>
      <c r="F22" s="201"/>
      <c r="G22" s="208"/>
      <c r="H22" s="201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cp:lastPrinted>2024-01-23T11:17:34Z</cp:lastPrinted>
  <dcterms:created xsi:type="dcterms:W3CDTF">2023-09-11T19:44:40Z</dcterms:created>
  <dcterms:modified xsi:type="dcterms:W3CDTF">2025-01-11T20:22:43Z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